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30" yWindow="210" windowWidth="12120" windowHeight="8835" tabRatio="740" firstSheet="25" activeTab="28"/>
  </bookViews>
  <sheets>
    <sheet name="Stadt Bergneustadt" sheetId="1" r:id="rId1"/>
    <sheet name="Diagr. Bergneustadt" sheetId="2" r:id="rId2"/>
    <sheet name="Gemeinde Engelskirchen" sheetId="3" r:id="rId3"/>
    <sheet name="Diagr. Engelskirchen" sheetId="4" r:id="rId4"/>
    <sheet name="Stadt Gummersbach" sheetId="5" r:id="rId5"/>
    <sheet name="Diagr. Gummersbach" sheetId="6" r:id="rId6"/>
    <sheet name="Stadt Hückeswagen" sheetId="7" r:id="rId7"/>
    <sheet name="Diagr. Hückesagen" sheetId="8" r:id="rId8"/>
    <sheet name="Gemeinde Lindlar" sheetId="9" r:id="rId9"/>
    <sheet name="Diagr. Lindlar" sheetId="10" r:id="rId10"/>
    <sheet name="Gemeinde Marienheide" sheetId="11" r:id="rId11"/>
    <sheet name="Diagr. Marienheide" sheetId="12" r:id="rId12"/>
    <sheet name="Gemeinde Morsbach" sheetId="13" r:id="rId13"/>
    <sheet name="Diagr. Morsbach" sheetId="14" r:id="rId14"/>
    <sheet name="Gemeinde Nümbrecht" sheetId="15" r:id="rId15"/>
    <sheet name="Diagr. Nümbrecht" sheetId="16" r:id="rId16"/>
    <sheet name="Stadt Radevormwald" sheetId="17" r:id="rId17"/>
    <sheet name="Diagr. Radevormwald" sheetId="18" r:id="rId18"/>
    <sheet name="Gemeinde Reichshof" sheetId="19" r:id="rId19"/>
    <sheet name="Diagr. Reichshof" sheetId="20" r:id="rId20"/>
    <sheet name="Stadt Waldbröl" sheetId="21" r:id="rId21"/>
    <sheet name="Diagr. Waldbröl" sheetId="22" r:id="rId22"/>
    <sheet name="Stadt Wiehl" sheetId="23" r:id="rId23"/>
    <sheet name="Diagr. Wiehl" sheetId="24" r:id="rId24"/>
    <sheet name="Stadt Wipperfürth" sheetId="25" r:id="rId25"/>
    <sheet name="Diagr. Wipperfürth" sheetId="26" r:id="rId26"/>
    <sheet name="Oberbergischer Kreis" sheetId="27" r:id="rId27"/>
    <sheet name="Diagr. Oberbergischer Kreis" sheetId="28" r:id="rId28"/>
    <sheet name="Diagr. OBK - Sonstige I" sheetId="29" r:id="rId29"/>
    <sheet name="Diagr. OBK - Sonstige II" sheetId="30" r:id="rId30"/>
    <sheet name="Schnellmeldung an LWL" sheetId="31" r:id="rId31"/>
  </sheets>
  <definedNames>
    <definedName name="_xlnm.Print_Area" localSheetId="2">'Gemeinde Engelskirchen'!$A$1:$F$50</definedName>
    <definedName name="_xlnm.Print_Area" localSheetId="8">'Gemeinde Lindlar'!$A$1:$F$50</definedName>
    <definedName name="_xlnm.Print_Area" localSheetId="10">'Gemeinde Marienheide'!$A$1:$F$50</definedName>
    <definedName name="_xlnm.Print_Area" localSheetId="12">'Gemeinde Morsbach'!$A$1:$F$50</definedName>
    <definedName name="_xlnm.Print_Area" localSheetId="14">'Gemeinde Nümbrecht'!$A$1:$F$50</definedName>
    <definedName name="_xlnm.Print_Area" localSheetId="18">'Gemeinde Reichshof'!$A$1:$F$50</definedName>
    <definedName name="_xlnm.Print_Area" localSheetId="26">'Oberbergischer Kreis'!$A$1:$F$50</definedName>
    <definedName name="_xlnm.Print_Area" localSheetId="30">'Schnellmeldung an LWL'!#REF!</definedName>
    <definedName name="_xlnm.Print_Area" localSheetId="0">'Stadt Bergneustadt'!$A$1:$F$50</definedName>
    <definedName name="_xlnm.Print_Area" localSheetId="4">'Stadt Gummersbach'!$A$1:$F$50</definedName>
    <definedName name="_xlnm.Print_Area" localSheetId="6">'Stadt Hückeswagen'!$A$1:$F$50</definedName>
    <definedName name="_xlnm.Print_Area" localSheetId="16">'Stadt Radevormwald'!$A$1:$F$50</definedName>
    <definedName name="_xlnm.Print_Area" localSheetId="20">'Stadt Waldbröl'!$A$1:$F$50</definedName>
    <definedName name="_xlnm.Print_Area" localSheetId="22">'Stadt Wiehl'!$A$1:$F$50</definedName>
    <definedName name="_xlnm.Print_Area" localSheetId="24">'Stadt Wipperfürth'!$A$1:$F$50</definedName>
  </definedNames>
  <calcPr fullCalcOnLoad="1"/>
</workbook>
</file>

<file path=xl/sharedStrings.xml><?xml version="1.0" encoding="utf-8"?>
<sst xmlns="http://schemas.openxmlformats.org/spreadsheetml/2006/main" count="1090" uniqueCount="127">
  <si>
    <t>Nr.</t>
  </si>
  <si>
    <t>Stimmenzahl</t>
  </si>
  <si>
    <t>Prozent</t>
  </si>
  <si>
    <t>SPD</t>
  </si>
  <si>
    <t>CDU</t>
  </si>
  <si>
    <t>GRÜNE</t>
  </si>
  <si>
    <t>REP</t>
  </si>
  <si>
    <t>ödp</t>
  </si>
  <si>
    <t>Differenz</t>
  </si>
  <si>
    <t>Lindlar</t>
  </si>
  <si>
    <t>Gemeinde</t>
  </si>
  <si>
    <t>Schnellmeldung an den Kreiswahlleiter</t>
  </si>
  <si>
    <t>Telefax-Nr.: 02261 / 88 11 22</t>
  </si>
  <si>
    <t>B</t>
  </si>
  <si>
    <t>C</t>
  </si>
  <si>
    <t>D</t>
  </si>
  <si>
    <t>Wähler</t>
  </si>
  <si>
    <t>Telefondurchwahl:</t>
  </si>
  <si>
    <t>BüSo</t>
  </si>
  <si>
    <t>CM</t>
  </si>
  <si>
    <t>FAMILIE</t>
  </si>
  <si>
    <t>Die Tierschutzpartei</t>
  </si>
  <si>
    <t>PBC</t>
  </si>
  <si>
    <t>Kurzbezeichnung bzw. Name der Partei</t>
  </si>
  <si>
    <t>FDP</t>
  </si>
  <si>
    <t>Bergneustadt</t>
  </si>
  <si>
    <t>Engelskirchen</t>
  </si>
  <si>
    <t>Gummersbach</t>
  </si>
  <si>
    <t>Hückeswagen</t>
  </si>
  <si>
    <t>Marienheide</t>
  </si>
  <si>
    <t>Morsbach</t>
  </si>
  <si>
    <t>Nümbrecht</t>
  </si>
  <si>
    <t>Radevormwald</t>
  </si>
  <si>
    <t>Reichshof</t>
  </si>
  <si>
    <t>Waldbröl</t>
  </si>
  <si>
    <t>Wiehl</t>
  </si>
  <si>
    <t>Wipperfürth</t>
  </si>
  <si>
    <t>Oberbergischer Kreis</t>
  </si>
  <si>
    <t>DIE FRAUEN</t>
  </si>
  <si>
    <t>Telefax-Nr.: 02261 / 88 73 73</t>
  </si>
  <si>
    <t>Sonstige</t>
  </si>
  <si>
    <t>Rückruf-Telefon-Nr.:</t>
  </si>
  <si>
    <t>Ansprechpartner für Rückfragen:</t>
  </si>
  <si>
    <t>A 1</t>
  </si>
  <si>
    <t>A 2</t>
  </si>
  <si>
    <t>A 3</t>
  </si>
  <si>
    <t>Wahlberechtigte mit Spervermerk "W"</t>
  </si>
  <si>
    <t>nach § 24 Abs.2 EuWO</t>
  </si>
  <si>
    <t>AUFBRUCH</t>
  </si>
  <si>
    <t>DKP</t>
  </si>
  <si>
    <t>PSG</t>
  </si>
  <si>
    <t>Ungültige Stimmen</t>
  </si>
  <si>
    <t>Gültige Stimmen</t>
  </si>
  <si>
    <t>Stadt</t>
  </si>
  <si>
    <t>Von den Stimmen entfallen auf</t>
  </si>
  <si>
    <t>Telefax-Nr.: 02261 / 88 73 74</t>
  </si>
  <si>
    <t>Wahlberecht. nach § 24 Abs.2 EuWO</t>
  </si>
  <si>
    <t>Wahlberecht. ohne Sperrvermerk "W"</t>
  </si>
  <si>
    <t>Wahlberecht. mit Sperrvermerk "W"</t>
  </si>
  <si>
    <t>Schnellmeldung an die Landeswahlleiterin</t>
  </si>
  <si>
    <t>i n   N o r d r h e i n - W e s t f a l e n</t>
  </si>
  <si>
    <t>Wahlberechtigte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</si>
  <si>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</si>
  <si>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</si>
  <si>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</si>
  <si>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</si>
  <si>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</si>
  <si>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</si>
  <si>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</si>
  <si>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</si>
  <si>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</si>
  <si>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</si>
  <si>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</si>
  <si>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</si>
  <si>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</si>
  <si>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</si>
  <si>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</si>
  <si>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</si>
  <si>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</si>
  <si>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</si>
  <si>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</si>
  <si>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</si>
  <si>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</si>
  <si>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</si>
  <si>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davon</t>
  </si>
  <si>
    <t>Bei telefonischer Meldung Hörer erst auflegen, wenn die Zahlen wiederholt und bestätigt sind.</t>
  </si>
  <si>
    <t>Durchgegeben:</t>
  </si>
  <si>
    <t>Name, Vorname</t>
  </si>
  <si>
    <t>Tel.-Nr.-Landeswahlleiterin-: 02 11/ 8 71-21 00</t>
  </si>
  <si>
    <t>Fax.-Nr.-Landeswahlleiterin-: 02 11/ 8 71-29 99</t>
  </si>
  <si>
    <t>Oberbergischer Kreis            05 37 40 00</t>
  </si>
  <si>
    <t>Europawahl am 07.06.2009</t>
  </si>
  <si>
    <t>E u r o p a w a h l   2 0 0 9</t>
  </si>
  <si>
    <t>DIE LINKE</t>
  </si>
  <si>
    <t>Volksabstimmung</t>
  </si>
  <si>
    <t>50Plus</t>
  </si>
  <si>
    <t>BP</t>
  </si>
  <si>
    <t>DVU</t>
  </si>
  <si>
    <t>DIE GRAUEN</t>
  </si>
  <si>
    <t>DIE VIOLETTEN</t>
  </si>
  <si>
    <t>EDE</t>
  </si>
  <si>
    <t>FBI</t>
  </si>
  <si>
    <t xml:space="preserve">Gerechtigkeit braucht Bürgerrechte </t>
  </si>
  <si>
    <t>FW FREIE WÄHLER</t>
  </si>
  <si>
    <t>Newropeans</t>
  </si>
  <si>
    <t>PIRATEN</t>
  </si>
  <si>
    <t>RRP</t>
  </si>
  <si>
    <t>RENTNER</t>
  </si>
  <si>
    <t>Frau Schorre</t>
  </si>
  <si>
    <t>02261/ 88-1912</t>
  </si>
  <si>
    <t>02261/88-1912</t>
  </si>
  <si>
    <t>AUF</t>
  </si>
  <si>
    <t>Wahlbeteiligung</t>
  </si>
  <si>
    <t>Wahlberechtigte ohne Spervermerk "W"</t>
  </si>
  <si>
    <t>0 22 61 / 88 19 12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</si>
  <si>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</si>
  <si>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</si>
  <si>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</si>
  <si>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</si>
  <si>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</si>
  <si>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</si>
  <si>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</si>
  <si>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</si>
  <si>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</si>
  <si>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 xml:space="preserve">Gerechtig. br. Bürgerr. </t>
  </si>
  <si>
    <t>A 1 + A 2 + A3</t>
  </si>
  <si>
    <t>Schorre, Britta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</si>
</sst>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1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10" fontId="3" fillId="0" borderId="9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9" xfId="0" applyNumberFormat="1" applyFont="1" applyBorder="1" applyAlignment="1" applyProtection="1">
      <alignment/>
      <protection locked="0"/>
    </xf>
    <xf numFmtId="3" fontId="3" fillId="0" borderId="9" xfId="0" applyNumberFormat="1" applyFont="1" applyBorder="1" applyAlignment="1" applyProtection="1">
      <alignment/>
      <protection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vertical="center"/>
    </xf>
    <xf numFmtId="3" fontId="14" fillId="0" borderId="9" xfId="0" applyNumberFormat="1" applyFont="1" applyBorder="1" applyAlignment="1">
      <alignment horizontal="right" vertical="center"/>
    </xf>
    <xf numFmtId="10" fontId="3" fillId="0" borderId="9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/>
      <protection/>
    </xf>
    <xf numFmtId="0" fontId="4" fillId="0" borderId="9" xfId="0" applyFont="1" applyBorder="1" applyAlignment="1">
      <alignment horizontal="center"/>
    </xf>
    <xf numFmtId="0" fontId="17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3" fontId="18" fillId="2" borderId="1" xfId="0" applyNumberFormat="1" applyFont="1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>
      <alignment/>
      <protection/>
    </xf>
    <xf numFmtId="0" fontId="2" fillId="3" borderId="16" xfId="0" applyFont="1" applyFill="1" applyBorder="1" applyAlignment="1" applyProtection="1">
      <alignment/>
      <protection/>
    </xf>
    <xf numFmtId="10" fontId="2" fillId="3" borderId="2" xfId="0" applyNumberFormat="1" applyFont="1" applyFill="1" applyBorder="1" applyAlignment="1" applyProtection="1">
      <alignment/>
      <protection/>
    </xf>
    <xf numFmtId="3" fontId="2" fillId="2" borderId="1" xfId="0" applyNumberFormat="1" applyFont="1" applyFill="1" applyBorder="1" applyAlignment="1">
      <alignment horizontal="center"/>
    </xf>
    <xf numFmtId="0" fontId="3" fillId="0" borderId="9" xfId="0" applyFont="1" applyBorder="1" applyAlignment="1" applyProtection="1">
      <alignment/>
      <protection/>
    </xf>
    <xf numFmtId="3" fontId="3" fillId="0" borderId="9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5" fillId="4" borderId="15" xfId="0" applyFont="1" applyFill="1" applyBorder="1" applyAlignment="1" applyProtection="1">
      <alignment/>
      <protection/>
    </xf>
    <xf numFmtId="0" fontId="5" fillId="4" borderId="16" xfId="0" applyFont="1" applyFill="1" applyBorder="1" applyAlignment="1" applyProtection="1">
      <alignment/>
      <protection/>
    </xf>
    <xf numFmtId="0" fontId="5" fillId="4" borderId="23" xfId="0" applyFont="1" applyFill="1" applyBorder="1" applyAlignment="1" applyProtection="1">
      <alignment/>
      <protection/>
    </xf>
    <xf numFmtId="0" fontId="5" fillId="4" borderId="24" xfId="0" applyFont="1" applyFill="1" applyBorder="1" applyAlignment="1" applyProtection="1">
      <alignment/>
      <protection/>
    </xf>
    <xf numFmtId="0" fontId="3" fillId="5" borderId="25" xfId="0" applyFont="1" applyFill="1" applyBorder="1" applyAlignment="1" applyProtection="1">
      <alignment/>
      <protection/>
    </xf>
    <xf numFmtId="0" fontId="3" fillId="5" borderId="26" xfId="0" applyFont="1" applyFill="1" applyBorder="1" applyAlignment="1" applyProtection="1">
      <alignment/>
      <protection/>
    </xf>
    <xf numFmtId="0" fontId="3" fillId="5" borderId="27" xfId="0" applyFont="1" applyFill="1" applyBorder="1" applyAlignment="1" applyProtection="1">
      <alignment horizontal="center"/>
      <protection locked="0"/>
    </xf>
    <xf numFmtId="0" fontId="3" fillId="5" borderId="28" xfId="0" applyFont="1" applyFill="1" applyBorder="1" applyAlignment="1" applyProtection="1">
      <alignment horizontal="center"/>
      <protection locked="0"/>
    </xf>
    <xf numFmtId="0" fontId="3" fillId="5" borderId="29" xfId="0" applyFont="1" applyFill="1" applyBorder="1" applyAlignment="1" applyProtection="1">
      <alignment horizontal="center"/>
      <protection locked="0"/>
    </xf>
    <xf numFmtId="0" fontId="3" fillId="5" borderId="30" xfId="0" applyFont="1" applyFill="1" applyBorder="1" applyAlignment="1" applyProtection="1">
      <alignment/>
      <protection/>
    </xf>
    <xf numFmtId="0" fontId="3" fillId="5" borderId="31" xfId="0" applyFont="1" applyFill="1" applyBorder="1" applyAlignment="1" applyProtection="1">
      <alignment/>
      <protection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32" xfId="0" applyFont="1" applyFill="1" applyBorder="1" applyAlignment="1" applyProtection="1">
      <alignment horizontal="center"/>
      <protection locked="0"/>
    </xf>
    <xf numFmtId="0" fontId="3" fillId="5" borderId="33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5" borderId="30" xfId="0" applyFont="1" applyFill="1" applyBorder="1" applyAlignment="1">
      <alignment/>
    </xf>
    <xf numFmtId="0" fontId="3" fillId="5" borderId="31" xfId="0" applyFont="1" applyFill="1" applyBorder="1" applyAlignment="1">
      <alignment/>
    </xf>
    <xf numFmtId="0" fontId="3" fillId="5" borderId="1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3" fillId="5" borderId="25" xfId="0" applyFont="1" applyFill="1" applyBorder="1" applyAlignment="1">
      <alignment/>
    </xf>
    <xf numFmtId="0" fontId="3" fillId="5" borderId="26" xfId="0" applyFont="1" applyFill="1" applyBorder="1" applyAlignment="1">
      <alignment/>
    </xf>
    <xf numFmtId="0" fontId="3" fillId="5" borderId="36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2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4" borderId="15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3" fillId="5" borderId="26" xfId="0" applyFont="1" applyFill="1" applyBorder="1" applyAlignment="1">
      <alignment/>
    </xf>
    <xf numFmtId="0" fontId="3" fillId="5" borderId="29" xfId="0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14" fillId="0" borderId="17" xfId="0" applyNumberFormat="1" applyFont="1" applyBorder="1" applyAlignment="1">
      <alignment horizontal="right" vertical="center"/>
    </xf>
    <xf numFmtId="3" fontId="14" fillId="0" borderId="39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3" fontId="14" fillId="0" borderId="4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chartsheet" Target="chartsheets/sheet12.xml" /><Relationship Id="rId25" Type="http://schemas.openxmlformats.org/officeDocument/2006/relationships/worksheet" Target="worksheets/sheet13.xml" /><Relationship Id="rId26" Type="http://schemas.openxmlformats.org/officeDocument/2006/relationships/chartsheet" Target="chartsheets/sheet13.xml" /><Relationship Id="rId27" Type="http://schemas.openxmlformats.org/officeDocument/2006/relationships/worksheet" Target="worksheets/sheet14.xml" /><Relationship Id="rId28" Type="http://schemas.openxmlformats.org/officeDocument/2006/relationships/chartsheet" Target="chartsheets/sheet14.xml" /><Relationship Id="rId29" Type="http://schemas.openxmlformats.org/officeDocument/2006/relationships/chartsheet" Target="chartsheets/sheet15.xml" /><Relationship Id="rId30" Type="http://schemas.openxmlformats.org/officeDocument/2006/relationships/chartsheet" Target="chartsheets/sheet16.xml" /><Relationship Id="rId31" Type="http://schemas.openxmlformats.org/officeDocument/2006/relationships/worksheet" Target="worksheets/sheet15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Eropawahl 2009 in der Stadt Bergneustadt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Bergneustadt'!$B$53:$B$58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Bergneustadt'!$F$53:$F$58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669994"/>
        <c:axId val="51029947"/>
      </c:bar3DChart>
      <c:catAx>
        <c:axId val="566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6699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derEuropawahl 2009 in der Gemeinde Reichshof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Reichshof'!$B$53:$B$58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Reichshof'!$F$53:$F$58</c:f>
              <c:numCache>
                <c:ptCount val="6"/>
                <c:pt idx="0">
                  <c:v>0.4581383255330213</c:v>
                </c:pt>
                <c:pt idx="1">
                  <c:v>0.2159819726122378</c:v>
                </c:pt>
                <c:pt idx="2">
                  <c:v>0.09949731322586237</c:v>
                </c:pt>
                <c:pt idx="3">
                  <c:v>0.07106950944704454</c:v>
                </c:pt>
                <c:pt idx="4">
                  <c:v>0.013867221355520888</c:v>
                </c:pt>
                <c:pt idx="5">
                  <c:v>0.14144565782631305</c:v>
                </c:pt>
              </c:numCache>
            </c:numRef>
          </c:val>
          <c:shape val="box"/>
        </c:ser>
        <c:shape val="box"/>
        <c:axId val="8933220"/>
        <c:axId val="13290117"/>
      </c:bar3DChart>
      <c:catAx>
        <c:axId val="893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290117"/>
        <c:crosses val="autoZero"/>
        <c:auto val="1"/>
        <c:lblOffset val="100"/>
        <c:noMultiLvlLbl val="0"/>
      </c:catAx>
      <c:valAx>
        <c:axId val="132901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89332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Waldbröl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Waldbröl'!$B$53:$B$58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Waldbröl'!$F$53:$F$58</c:f>
              <c:numCache>
                <c:ptCount val="6"/>
                <c:pt idx="0">
                  <c:v>0.4962706931053302</c:v>
                </c:pt>
                <c:pt idx="1">
                  <c:v>0.19683463707476806</c:v>
                </c:pt>
                <c:pt idx="2">
                  <c:v>0.09295979625250136</c:v>
                </c:pt>
                <c:pt idx="3">
                  <c:v>0.05948699290522103</c:v>
                </c:pt>
                <c:pt idx="4">
                  <c:v>0.01655448426414408</c:v>
                </c:pt>
                <c:pt idx="5">
                  <c:v>0.1378933963980353</c:v>
                </c:pt>
              </c:numCache>
            </c:numRef>
          </c:val>
          <c:shape val="box"/>
        </c:ser>
        <c:shape val="box"/>
        <c:axId val="52502190"/>
        <c:axId val="2757663"/>
      </c:bar3DChart>
      <c:catAx>
        <c:axId val="52502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57663"/>
        <c:crosses val="autoZero"/>
        <c:auto val="1"/>
        <c:lblOffset val="100"/>
        <c:noMultiLvlLbl val="0"/>
      </c:catAx>
      <c:valAx>
        <c:axId val="27576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25021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Wiehl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Wiehl'!$B$53:$B$58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Wiehl'!$F$53:$F$58</c:f>
              <c:numCache>
                <c:ptCount val="6"/>
                <c:pt idx="0">
                  <c:v>0.44241461477362987</c:v>
                </c:pt>
                <c:pt idx="1">
                  <c:v>0.23510722795869737</c:v>
                </c:pt>
                <c:pt idx="2">
                  <c:v>0.11414955179847952</c:v>
                </c:pt>
                <c:pt idx="3">
                  <c:v>0.08249177351639624</c:v>
                </c:pt>
                <c:pt idx="4">
                  <c:v>0.01338931124475207</c:v>
                </c:pt>
                <c:pt idx="5">
                  <c:v>0.11244752070804494</c:v>
                </c:pt>
              </c:numCache>
            </c:numRef>
          </c:val>
          <c:shape val="box"/>
        </c:ser>
        <c:shape val="box"/>
        <c:axId val="24818968"/>
        <c:axId val="22044121"/>
      </c:bar3DChart>
      <c:catAx>
        <c:axId val="2481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48189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Wipperfürth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Wipperfürth'!$B$53:$B$58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Wipperfürth'!$F$53:$F$58</c:f>
              <c:numCache>
                <c:ptCount val="6"/>
                <c:pt idx="0">
                  <c:v>0.5542807796693807</c:v>
                </c:pt>
                <c:pt idx="1">
                  <c:v>0.17443868739205526</c:v>
                </c:pt>
                <c:pt idx="2">
                  <c:v>0.08820626696274364</c:v>
                </c:pt>
                <c:pt idx="3">
                  <c:v>0.07142857142857142</c:v>
                </c:pt>
                <c:pt idx="4">
                  <c:v>0.011349617567234148</c:v>
                </c:pt>
                <c:pt idx="5">
                  <c:v>0.1002960769800148</c:v>
                </c:pt>
              </c:numCache>
            </c:numRef>
          </c:val>
          <c:shape val="box"/>
        </c:ser>
        <c:shape val="box"/>
        <c:axId val="64179362"/>
        <c:axId val="40743347"/>
      </c:bar3DChart>
      <c:catAx>
        <c:axId val="6417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41793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im Oberbergischen Kreis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'Oberbergischer Kreis'!$B$53:$B$58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'Oberbergischer Kreis'!$F$53:$F$58</c:f>
              <c:numCache>
                <c:ptCount val="6"/>
                <c:pt idx="0">
                  <c:v>0.47110910031023784</c:v>
                </c:pt>
                <c:pt idx="1">
                  <c:v>0.21619700103412617</c:v>
                </c:pt>
                <c:pt idx="2">
                  <c:v>0.10059031368493623</c:v>
                </c:pt>
                <c:pt idx="3">
                  <c:v>0.07476947604274388</c:v>
                </c:pt>
                <c:pt idx="4">
                  <c:v>0.014725525680799724</c:v>
                </c:pt>
                <c:pt idx="5">
                  <c:v>0.12260858324715615</c:v>
                </c:pt>
              </c:numCache>
            </c:numRef>
          </c:val>
          <c:shape val="box"/>
        </c:ser>
        <c:shape val="box"/>
        <c:axId val="31145804"/>
        <c:axId val="11876781"/>
      </c:bar3DChart>
      <c:catAx>
        <c:axId val="311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11458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im Oberbergischen Kreis - "Sonstige I"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"/>
          <c:y val="0.098"/>
          <c:w val="0.831"/>
          <c:h val="0.887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'Oberbergischer Kreis'!$B$61</c:f>
              <c:strCache>
                <c:ptCount val="1"/>
                <c:pt idx="0">
                  <c:v>REP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Kreis'!$F$61</c:f>
              <c:numCache>
                <c:ptCount val="1"/>
                <c:pt idx="0">
                  <c:v>0.008111427094105481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'Oberbergischer Kreis'!$B$62</c:f>
              <c:strCache>
                <c:ptCount val="1"/>
                <c:pt idx="0">
                  <c:v>Die Tierschutzpartei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Kreis'!$F$62</c:f>
              <c:numCache>
                <c:ptCount val="1"/>
                <c:pt idx="0">
                  <c:v>0.010158135125818684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'Oberbergischer Kreis'!$B$63</c:f>
              <c:strCache>
                <c:ptCount val="1"/>
                <c:pt idx="0">
                  <c:v>FAMILIE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Kreis'!$F$63</c:f>
              <c:numCache>
                <c:ptCount val="1"/>
                <c:pt idx="0">
                  <c:v>0.006678731471906239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'Oberbergischer Kreis'!$B$64</c:f>
              <c:strCache>
                <c:ptCount val="1"/>
                <c:pt idx="0">
                  <c:v>DIE FRAUEN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Kreis'!$F$64</c:f>
              <c:numCache>
                <c:ptCount val="1"/>
                <c:pt idx="0">
                  <c:v>0.003296277145811789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'Oberbergischer Kreis'!$B$65</c:f>
              <c:strCache>
                <c:ptCount val="1"/>
                <c:pt idx="0">
                  <c:v>Volksabstimmung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Kreis'!$F$65</c:f>
              <c:numCache>
                <c:ptCount val="1"/>
                <c:pt idx="0">
                  <c:v>0.004772061358152361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'Oberbergischer Kreis'!$B$66</c:f>
              <c:strCache>
                <c:ptCount val="1"/>
                <c:pt idx="0">
                  <c:v>PBC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Kreis'!$F$66</c:f>
              <c:numCache>
                <c:ptCount val="1"/>
                <c:pt idx="0">
                  <c:v>0.0023375560151671837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'Oberbergischer Kreis'!$B$67</c:f>
              <c:strCache>
                <c:ptCount val="1"/>
                <c:pt idx="0">
                  <c:v>ödp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Kreis'!$F$67</c:f>
              <c:numCache>
                <c:ptCount val="1"/>
                <c:pt idx="0">
                  <c:v>0.002639176146156498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'Oberbergischer Kreis'!$B$68</c:f>
              <c:strCache>
                <c:ptCount val="1"/>
                <c:pt idx="0">
                  <c:v>CM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Kreis'!$F$68</c:f>
              <c:numCache>
                <c:ptCount val="1"/>
                <c:pt idx="0">
                  <c:v>0.0014003791795932437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'Oberbergischer Kreis'!$B$69</c:f>
              <c:strCache>
                <c:ptCount val="1"/>
                <c:pt idx="0">
                  <c:v>DKP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Kreis'!$F$69</c:f>
              <c:numCache>
                <c:ptCount val="1"/>
                <c:pt idx="0">
                  <c:v>0.0009479489831092727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'Oberbergischer Kreis'!$B$70</c:f>
              <c:strCache>
                <c:ptCount val="1"/>
                <c:pt idx="0">
                  <c:v>AUFBRUCH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Kreis'!$F$70</c:f>
              <c:numCache>
                <c:ptCount val="1"/>
                <c:pt idx="0">
                  <c:v>0.0005709238193726302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'Oberbergischer Kreis'!$B$71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Kreis'!$F$71</c:f>
              <c:numCache>
                <c:ptCount val="1"/>
                <c:pt idx="0">
                  <c:v>0.00047397449155463635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'Oberbergischer Kreis'!$B$72</c:f>
              <c:strCache>
                <c:ptCount val="1"/>
                <c:pt idx="0">
                  <c:v>BüSo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Kreis'!$F$72</c:f>
              <c:numCache>
                <c:ptCount val="1"/>
                <c:pt idx="0">
                  <c:v>0.0038887452602550843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'Oberbergischer Kreis'!$B$73</c:f>
              <c:strCache>
                <c:ptCount val="1"/>
                <c:pt idx="0">
                  <c:v>50Plus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Kreis'!$F$73</c:f>
              <c:numCache>
                <c:ptCount val="1"/>
                <c:pt idx="0">
                  <c:v>0.0017450879007238883</c:v>
                </c:pt>
              </c:numCache>
            </c:numRef>
          </c:val>
          <c:shape val="box"/>
        </c:ser>
        <c:shape val="box"/>
        <c:axId val="39782166"/>
        <c:axId val="22495175"/>
      </c:bar3DChart>
      <c:catAx>
        <c:axId val="3978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978216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165"/>
          <c:w val="0.1405"/>
          <c:h val="0.63075"/>
        </c:manualLayout>
      </c:layout>
      <c:overlay val="0"/>
      <c:spPr>
        <a:solidFill>
          <a:srgbClr val="FFFFCC"/>
        </a:solidFill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im Oberbergischen Kreis - "Sonstige II"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"/>
          <c:y val="0.08825"/>
          <c:w val="0.83775"/>
          <c:h val="0.8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'Oberbergischer Kreis'!$B$74</c:f>
              <c:strCache>
                <c:ptCount val="1"/>
                <c:pt idx="0">
                  <c:v>AUF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'Oberbergischer Kreis'!$B$75</c:f>
              <c:strCache>
                <c:ptCount val="1"/>
                <c:pt idx="0">
                  <c:v>BP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'Oberbergischer Kreis'!$B$76</c:f>
              <c:strCache>
                <c:ptCount val="1"/>
                <c:pt idx="0">
                  <c:v>DVU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'Oberbergischer Kreis'!$B$77</c:f>
              <c:strCache>
                <c:ptCount val="1"/>
                <c:pt idx="0">
                  <c:v>DIE GRAUEN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'Oberbergischer Kreis'!$B$78</c:f>
              <c:strCache>
                <c:ptCount val="1"/>
                <c:pt idx="0">
                  <c:v>DIE VIOLETTEN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'Oberbergischer Kreis'!$B$79</c:f>
              <c:strCache>
                <c:ptCount val="1"/>
                <c:pt idx="0">
                  <c:v>EDE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'Oberbergischer Kreis'!$B$80</c:f>
              <c:strCache>
                <c:ptCount val="1"/>
                <c:pt idx="0">
                  <c:v>FBI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'Oberbergischer Kreis'!$B$81</c:f>
              <c:strCache>
                <c:ptCount val="1"/>
                <c:pt idx="0">
                  <c:v>Gerechtigkeit braucht Bürgerrechte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'Oberbergischer Kreis'!$B$82</c:f>
              <c:strCache>
                <c:ptCount val="1"/>
                <c:pt idx="0">
                  <c:v>FW FREIE WÄHLER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'Oberbergischer Kreis'!$B$83</c:f>
              <c:strCache>
                <c:ptCount val="1"/>
                <c:pt idx="0">
                  <c:v>Newropeans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'Oberbergischer Kreis'!$B$84</c:f>
              <c:strCache>
                <c:ptCount val="1"/>
                <c:pt idx="0">
                  <c:v>PIRATEN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'Oberbergischer Kreis'!$B$85</c:f>
              <c:strCache>
                <c:ptCount val="1"/>
                <c:pt idx="0">
                  <c:v>RRP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'Oberbergischer Kreis'!$B$86</c:f>
              <c:strCache>
                <c:ptCount val="1"/>
                <c:pt idx="0">
                  <c:v>RENTNER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129984"/>
        <c:axId val="10169857"/>
      </c:bar3DChart>
      <c:catAx>
        <c:axId val="1129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
r
o
z
e
n
t
</a:t>
                </a:r>
              </a:p>
            </c:rich>
          </c:tx>
          <c:layout>
            <c:manualLayout>
              <c:xMode val="factor"/>
              <c:yMode val="factor"/>
              <c:x val="0.001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12998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25"/>
          <c:y val="0.17475"/>
          <c:w val="0.16475"/>
          <c:h val="0.59975"/>
        </c:manualLayout>
      </c:layout>
      <c:overlay val="0"/>
      <c:spPr>
        <a:solidFill>
          <a:srgbClr val="FFFFCC"/>
        </a:solidFill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Gemeinde Engelskirchen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Engelskirchen'!$B$53:$B$58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Engelskirchen'!$F$53:$F$58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6616340"/>
        <c:axId val="39785013"/>
      </c:bar3DChart>
      <c:catAx>
        <c:axId val="5661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66163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Gummersbach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Gummersbach'!$B$53:$B$58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Gummersbach'!$F$53:$F$58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2520798"/>
        <c:axId val="1360591"/>
      </c:bar3DChart>
      <c:catAx>
        <c:axId val="22520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25207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Hückeswagen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Hückeswagen'!$B$53:$B$58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Hückeswagen'!$F$53:$F$58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2245320"/>
        <c:axId val="43099017"/>
      </c:bar3DChart>
      <c:catAx>
        <c:axId val="1224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22453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Gemeinde Lindlar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Lindlar'!$B$53:$B$58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Lindlar'!$F$53:$F$58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2346834"/>
        <c:axId val="1359459"/>
      </c:bar3DChart>
      <c:catAx>
        <c:axId val="5234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59459"/>
        <c:crosses val="autoZero"/>
        <c:auto val="1"/>
        <c:lblOffset val="100"/>
        <c:noMultiLvlLbl val="0"/>
      </c:catAx>
      <c:valAx>
        <c:axId val="13594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23468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Gemeinde Marienheide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Marienheide'!$B$53:$B$58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Marienheide'!$F$53:$F$58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2235132"/>
        <c:axId val="43007325"/>
      </c:bar3DChart>
      <c:catAx>
        <c:axId val="122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22351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Gemeinde Morsbach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Morsbach'!$B$53:$B$58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Morsbach'!$F$53:$F$58</c:f>
              <c:numCache>
                <c:ptCount val="6"/>
                <c:pt idx="0">
                  <c:v>0.5064820271066588</c:v>
                </c:pt>
                <c:pt idx="1">
                  <c:v>0.18149675898644668</c:v>
                </c:pt>
                <c:pt idx="2">
                  <c:v>0.08456098998232174</c:v>
                </c:pt>
                <c:pt idx="3">
                  <c:v>0.072775486152033</c:v>
                </c:pt>
                <c:pt idx="4">
                  <c:v>0.0173836181496759</c:v>
                </c:pt>
                <c:pt idx="5">
                  <c:v>0.13730111962286387</c:v>
                </c:pt>
              </c:numCache>
            </c:numRef>
          </c:val>
          <c:shape val="box"/>
        </c:ser>
        <c:shape val="box"/>
        <c:axId val="51521606"/>
        <c:axId val="61041271"/>
      </c:bar3DChart>
      <c:catAx>
        <c:axId val="51521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15216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Gemeinde Nümbrecht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Nümbrecht'!$B$53:$B$58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Nümbrecht'!$F$53:$F$58</c:f>
              <c:numCache>
                <c:ptCount val="6"/>
                <c:pt idx="0">
                  <c:v>0.4338403041825095</c:v>
                </c:pt>
                <c:pt idx="1">
                  <c:v>0.2209125475285171</c:v>
                </c:pt>
                <c:pt idx="2">
                  <c:v>0.11863117870722434</c:v>
                </c:pt>
                <c:pt idx="3">
                  <c:v>0.07091254752851711</c:v>
                </c:pt>
                <c:pt idx="4">
                  <c:v>0.01311787072243346</c:v>
                </c:pt>
                <c:pt idx="5">
                  <c:v>0.14258555133079848</c:v>
                </c:pt>
              </c:numCache>
            </c:numRef>
          </c:val>
          <c:shape val="box"/>
        </c:ser>
        <c:shape val="box"/>
        <c:axId val="12500528"/>
        <c:axId val="45395889"/>
      </c:bar3DChart>
      <c:catAx>
        <c:axId val="1250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395889"/>
        <c:crosses val="autoZero"/>
        <c:auto val="1"/>
        <c:lblOffset val="100"/>
        <c:noMultiLvlLbl val="0"/>
      </c:catAx>
      <c:valAx>
        <c:axId val="453958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25005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Radevormwald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Radevormwald'!$B$53:$B$58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Radevormwald'!$F$53:$F$58</c:f>
              <c:numCache>
                <c:ptCount val="6"/>
                <c:pt idx="0">
                  <c:v>0.4599452911293474</c:v>
                </c:pt>
                <c:pt idx="1">
                  <c:v>0.21062915201250487</c:v>
                </c:pt>
                <c:pt idx="2">
                  <c:v>0.08531978637488602</c:v>
                </c:pt>
                <c:pt idx="3">
                  <c:v>0.08479874951152794</c:v>
                </c:pt>
                <c:pt idx="4">
                  <c:v>0.016933698059137685</c:v>
                </c:pt>
                <c:pt idx="5">
                  <c:v>0.14237332291259608</c:v>
                </c:pt>
              </c:numCache>
            </c:numRef>
          </c:val>
          <c:shape val="box"/>
        </c:ser>
        <c:shape val="box"/>
        <c:axId val="5909818"/>
        <c:axId val="53188363"/>
      </c:bar3DChart>
      <c:catAx>
        <c:axId val="590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188363"/>
        <c:crosses val="autoZero"/>
        <c:auto val="1"/>
        <c:lblOffset val="100"/>
        <c:noMultiLvlLbl val="0"/>
      </c:catAx>
      <c:valAx>
        <c:axId val="531883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9098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K61"/>
  <sheetViews>
    <sheetView zoomScaleSheetLayoutView="115" workbookViewId="0" topLeftCell="A14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25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10509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623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5031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65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4966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0.4519403521379806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2370</v>
      </c>
      <c r="F17" s="30">
        <f>SUM(E17/$D$12)</f>
        <v>0.47724526782118404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1275</v>
      </c>
      <c r="F18" s="30">
        <f aca="true" t="shared" si="0" ref="F18:F47">SUM(E18/$D$12)</f>
        <v>0.256745871929118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343</v>
      </c>
      <c r="F19" s="30">
        <f t="shared" si="0"/>
        <v>0.06906967378171566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284</v>
      </c>
      <c r="F20" s="30">
        <f t="shared" si="0"/>
        <v>0.057188884414015304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53</v>
      </c>
      <c r="F21" s="30">
        <f t="shared" si="0"/>
        <v>0.01067257349979863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51</v>
      </c>
      <c r="F22" s="30">
        <f t="shared" si="0"/>
        <v>0.01026983487716472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36</v>
      </c>
      <c r="F23" s="30">
        <f t="shared" si="0"/>
        <v>0.00724929520741039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20</v>
      </c>
      <c r="F24" s="30">
        <f t="shared" si="0"/>
        <v>0.004027386226339106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6</v>
      </c>
      <c r="F25" s="30">
        <f t="shared" si="0"/>
        <v>0.0012082158679017317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42</v>
      </c>
      <c r="F26" s="30">
        <f t="shared" si="0"/>
        <v>0.008457511075312122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8</v>
      </c>
      <c r="F27" s="30">
        <f t="shared" si="0"/>
        <v>0.0016109544905356424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17</v>
      </c>
      <c r="F28" s="30">
        <f t="shared" si="0"/>
        <v>0.00342327829238824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3</v>
      </c>
      <c r="F29" s="30">
        <f t="shared" si="0"/>
        <v>0.0006041079339508659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3</v>
      </c>
      <c r="F30" s="30">
        <f t="shared" si="0"/>
        <v>0.0006041079339508659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2</v>
      </c>
      <c r="F31" s="30">
        <f t="shared" si="0"/>
        <v>0.0004027386226339106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2</v>
      </c>
      <c r="F32" s="30">
        <f t="shared" si="0"/>
        <v>0.0004027386226339106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22</v>
      </c>
      <c r="F33" s="30">
        <f t="shared" si="0"/>
        <v>0.004430124848973017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7</v>
      </c>
      <c r="F34" s="30">
        <f t="shared" si="0"/>
        <v>0.001409585179218687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23</v>
      </c>
      <c r="F35" s="30">
        <f t="shared" si="0"/>
        <v>0.004631494160289972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19</v>
      </c>
      <c r="F36" s="30">
        <f t="shared" si="0"/>
        <v>0.0038260169150221507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35</v>
      </c>
      <c r="F37" s="30">
        <f t="shared" si="0"/>
        <v>0.007047925896093436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3</v>
      </c>
      <c r="F38" s="30">
        <f t="shared" si="0"/>
        <v>0.0006041079339508659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57</v>
      </c>
      <c r="F39" s="30">
        <f t="shared" si="0"/>
        <v>0.011478050745066451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38</v>
      </c>
      <c r="F40" s="30">
        <f t="shared" si="0"/>
        <v>0.0076520338300443014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19</v>
      </c>
      <c r="F41" s="30">
        <f t="shared" si="0"/>
        <v>0.0038260169150221507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57</v>
      </c>
      <c r="F42" s="30">
        <f t="shared" si="0"/>
        <v>0.011478050745066451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38</v>
      </c>
      <c r="F43" s="30">
        <f t="shared" si="0"/>
        <v>0.0076520338300443014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19</v>
      </c>
      <c r="F44" s="30">
        <f t="shared" si="0"/>
        <v>0.0038260169150221507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57</v>
      </c>
      <c r="F45" s="30">
        <f t="shared" si="0"/>
        <v>0.011478050745066451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38</v>
      </c>
      <c r="F46" s="30">
        <f t="shared" si="0"/>
        <v>0.0076520338300443014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19</v>
      </c>
      <c r="F47" s="30">
        <f t="shared" si="0"/>
        <v>0.0038260169150221507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2370</v>
      </c>
      <c r="F53" s="30">
        <f aca="true" t="shared" si="1" ref="F53:F58">SUM(E53/$D$12)</f>
        <v>0.47724526782118404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1275</v>
      </c>
      <c r="F54" s="30">
        <f t="shared" si="1"/>
        <v>0.256745871929118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343</v>
      </c>
      <c r="F55" s="30">
        <f t="shared" si="1"/>
        <v>0.06906967378171566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284</v>
      </c>
      <c r="F56" s="30">
        <f t="shared" si="1"/>
        <v>0.057188884414015304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53</v>
      </c>
      <c r="F57" s="30">
        <f t="shared" si="1"/>
        <v>0.01067257349979863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641</v>
      </c>
      <c r="F58" s="30">
        <f t="shared" si="1"/>
        <v>0.12907772855416835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B32:D32"/>
    <mergeCell ref="B44:D44"/>
    <mergeCell ref="A50:B50"/>
    <mergeCell ref="C50:F50"/>
    <mergeCell ref="B35:D35"/>
    <mergeCell ref="B45:D45"/>
    <mergeCell ref="B46:D46"/>
    <mergeCell ref="B48:D48"/>
    <mergeCell ref="A6:C6"/>
    <mergeCell ref="D6:E6"/>
    <mergeCell ref="A49:B49"/>
    <mergeCell ref="C49:F49"/>
    <mergeCell ref="B29:D29"/>
    <mergeCell ref="B30:D30"/>
    <mergeCell ref="B31:D31"/>
    <mergeCell ref="B36:D36"/>
    <mergeCell ref="B33:D33"/>
    <mergeCell ref="B34:D34"/>
    <mergeCell ref="B25:D25"/>
    <mergeCell ref="B26:D26"/>
    <mergeCell ref="B27:D27"/>
    <mergeCell ref="B28:D28"/>
    <mergeCell ref="B23:D23"/>
    <mergeCell ref="B24:D24"/>
    <mergeCell ref="B37:D37"/>
    <mergeCell ref="B47:D47"/>
    <mergeCell ref="B38:D38"/>
    <mergeCell ref="B39:D39"/>
    <mergeCell ref="B40:D40"/>
    <mergeCell ref="B41:D41"/>
    <mergeCell ref="B42:D42"/>
    <mergeCell ref="B43:D43"/>
    <mergeCell ref="A3:F3"/>
    <mergeCell ref="A1:F1"/>
    <mergeCell ref="B17:D17"/>
    <mergeCell ref="A9:B9"/>
    <mergeCell ref="A14:B14"/>
    <mergeCell ref="A7:B7"/>
    <mergeCell ref="A8:B8"/>
    <mergeCell ref="A10:B10"/>
    <mergeCell ref="A2:F2"/>
    <mergeCell ref="A4:F4"/>
    <mergeCell ref="B19:D19"/>
    <mergeCell ref="B20:D20"/>
    <mergeCell ref="B21:D21"/>
    <mergeCell ref="B22:D22"/>
    <mergeCell ref="B16:D16"/>
    <mergeCell ref="A11:B11"/>
    <mergeCell ref="A12:B12"/>
    <mergeCell ref="B18:D18"/>
    <mergeCell ref="B58:D58"/>
    <mergeCell ref="B56:D56"/>
    <mergeCell ref="B57:D57"/>
    <mergeCell ref="B52:D52"/>
    <mergeCell ref="B53:D53"/>
    <mergeCell ref="B54:D54"/>
    <mergeCell ref="B55:D5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K61"/>
  <sheetViews>
    <sheetView view="pageBreakPreview" zoomScale="115" zoomScaleSheetLayoutView="115" workbookViewId="0" topLeftCell="A1">
      <selection activeCell="E47" sqref="E47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33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13982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794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5880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111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5769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0.3979426096372496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2643</v>
      </c>
      <c r="F17" s="30">
        <f>SUM(E17/$D$12)</f>
        <v>0.4581383255330213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1246</v>
      </c>
      <c r="F18" s="30">
        <f aca="true" t="shared" si="0" ref="F18:F47">SUM(E18/$D$12)</f>
        <v>0.2159819726122378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574</v>
      </c>
      <c r="F19" s="30">
        <f t="shared" si="0"/>
        <v>0.09949731322586237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410</v>
      </c>
      <c r="F20" s="30">
        <f t="shared" si="0"/>
        <v>0.07106950944704454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80</v>
      </c>
      <c r="F21" s="30">
        <f t="shared" si="0"/>
        <v>0.013867221355520888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58</v>
      </c>
      <c r="F22" s="30">
        <f t="shared" si="0"/>
        <v>0.010053735482752643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68</v>
      </c>
      <c r="F23" s="30">
        <f t="shared" si="0"/>
        <v>0.011787138152192754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41</v>
      </c>
      <c r="F24" s="30">
        <f t="shared" si="0"/>
        <v>0.007106950944704455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21</v>
      </c>
      <c r="F25" s="30">
        <f t="shared" si="0"/>
        <v>0.003640145605824233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42</v>
      </c>
      <c r="F26" s="30">
        <f t="shared" si="0"/>
        <v>0.007280291211648466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13</v>
      </c>
      <c r="F27" s="30">
        <f t="shared" si="0"/>
        <v>0.002253423470272144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19</v>
      </c>
      <c r="F28" s="30">
        <f t="shared" si="0"/>
        <v>0.0032934650719362107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13</v>
      </c>
      <c r="F29" s="30">
        <f t="shared" si="0"/>
        <v>0.002253423470272144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13</v>
      </c>
      <c r="F30" s="30">
        <f t="shared" si="0"/>
        <v>0.002253423470272144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2</v>
      </c>
      <c r="F31" s="30">
        <f t="shared" si="0"/>
        <v>0.0003466805338880222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2</v>
      </c>
      <c r="F32" s="30">
        <f t="shared" si="0"/>
        <v>0.0003466805338880222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32</v>
      </c>
      <c r="F33" s="30">
        <f t="shared" si="0"/>
        <v>0.005546888542208355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15</v>
      </c>
      <c r="F34" s="30">
        <f t="shared" si="0"/>
        <v>0.0026001040041601664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50</v>
      </c>
      <c r="F35" s="30">
        <f t="shared" si="0"/>
        <v>0.008667013347200554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16</v>
      </c>
      <c r="F36" s="30">
        <f t="shared" si="0"/>
        <v>0.0027734442711041776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54</v>
      </c>
      <c r="F37" s="30">
        <f t="shared" si="0"/>
        <v>0.0093603744149766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15</v>
      </c>
      <c r="F38" s="30">
        <f t="shared" si="0"/>
        <v>0.0026001040041601664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57</v>
      </c>
      <c r="F39" s="30">
        <f t="shared" si="0"/>
        <v>0.009880395215808632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38</v>
      </c>
      <c r="F40" s="30">
        <f t="shared" si="0"/>
        <v>0.006586930143872421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19</v>
      </c>
      <c r="F41" s="30">
        <f t="shared" si="0"/>
        <v>0.0032934650719362107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57</v>
      </c>
      <c r="F42" s="30">
        <f t="shared" si="0"/>
        <v>0.009880395215808632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38</v>
      </c>
      <c r="F43" s="30">
        <f t="shared" si="0"/>
        <v>0.006586930143872421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19</v>
      </c>
      <c r="F44" s="30">
        <f t="shared" si="0"/>
        <v>0.0032934650719362107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57</v>
      </c>
      <c r="F45" s="30">
        <f t="shared" si="0"/>
        <v>0.009880395215808632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38</v>
      </c>
      <c r="F46" s="30">
        <f t="shared" si="0"/>
        <v>0.006586930143872421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19</v>
      </c>
      <c r="F47" s="30">
        <f t="shared" si="0"/>
        <v>0.0032934650719362107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2643</v>
      </c>
      <c r="F53" s="30">
        <f aca="true" t="shared" si="1" ref="F53:F58">SUM(E53/$D$12)</f>
        <v>0.4581383255330213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1246</v>
      </c>
      <c r="F54" s="30">
        <f t="shared" si="1"/>
        <v>0.2159819726122378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574</v>
      </c>
      <c r="F55" s="30">
        <f t="shared" si="1"/>
        <v>0.09949731322586237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410</v>
      </c>
      <c r="F56" s="30">
        <f t="shared" si="1"/>
        <v>0.07106950944704454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80</v>
      </c>
      <c r="F57" s="30">
        <f t="shared" si="1"/>
        <v>0.013867221355520888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816</v>
      </c>
      <c r="F58" s="30">
        <f t="shared" si="1"/>
        <v>0.14144565782631305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38:D38"/>
    <mergeCell ref="B57:D57"/>
    <mergeCell ref="A14:B14"/>
    <mergeCell ref="B54:D54"/>
    <mergeCell ref="B55:D55"/>
    <mergeCell ref="B21:D21"/>
    <mergeCell ref="B22:D22"/>
    <mergeCell ref="B23:D23"/>
    <mergeCell ref="B24:D24"/>
    <mergeCell ref="B25:D25"/>
    <mergeCell ref="B48:D48"/>
    <mergeCell ref="B58:D58"/>
    <mergeCell ref="B56:D56"/>
    <mergeCell ref="B27:D27"/>
    <mergeCell ref="B28:D28"/>
    <mergeCell ref="B37:D37"/>
    <mergeCell ref="B47:D47"/>
    <mergeCell ref="B29:D29"/>
    <mergeCell ref="B30:D30"/>
    <mergeCell ref="B31:D31"/>
    <mergeCell ref="B32:D32"/>
    <mergeCell ref="B52:D52"/>
    <mergeCell ref="B53:D53"/>
    <mergeCell ref="B16:D16"/>
    <mergeCell ref="A11:B11"/>
    <mergeCell ref="A12:B12"/>
    <mergeCell ref="B18:D18"/>
    <mergeCell ref="B19:D19"/>
    <mergeCell ref="B20:D20"/>
    <mergeCell ref="B26:D26"/>
    <mergeCell ref="A50:B50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7"/>
  <dimension ref="A1:K61"/>
  <sheetViews>
    <sheetView view="pageBreakPreview" zoomScaleSheetLayoutView="100" workbookViewId="0" topLeftCell="A14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34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13401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735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5577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80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5497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0.39452461799660443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2728</v>
      </c>
      <c r="F17" s="30">
        <f>SUM(E17/$D$12)</f>
        <v>0.4962706931053302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1082</v>
      </c>
      <c r="F18" s="30">
        <f aca="true" t="shared" si="0" ref="F18:F47">SUM(E18/$D$12)</f>
        <v>0.19683463707476806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511</v>
      </c>
      <c r="F19" s="30">
        <f t="shared" si="0"/>
        <v>0.09295979625250136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327</v>
      </c>
      <c r="F20" s="30">
        <f t="shared" si="0"/>
        <v>0.05948699290522103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91</v>
      </c>
      <c r="F21" s="30">
        <f t="shared" si="0"/>
        <v>0.01655448426414408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51</v>
      </c>
      <c r="F22" s="30">
        <f t="shared" si="0"/>
        <v>0.009277787884300528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68</v>
      </c>
      <c r="F23" s="30">
        <f t="shared" si="0"/>
        <v>0.012370383845734037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36</v>
      </c>
      <c r="F24" s="30">
        <f t="shared" si="0"/>
        <v>0.006549026741859196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17</v>
      </c>
      <c r="F25" s="30">
        <f t="shared" si="0"/>
        <v>0.0030925959614335093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31</v>
      </c>
      <c r="F26" s="30">
        <f t="shared" si="0"/>
        <v>0.005639439694378752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13</v>
      </c>
      <c r="F27" s="30">
        <f t="shared" si="0"/>
        <v>0.002364926323449154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16</v>
      </c>
      <c r="F28" s="30">
        <f t="shared" si="0"/>
        <v>0.0029106785519374206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10</v>
      </c>
      <c r="F29" s="30">
        <f t="shared" si="0"/>
        <v>0.0018191740949608877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5</v>
      </c>
      <c r="F30" s="30">
        <f t="shared" si="0"/>
        <v>0.0009095870474804438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1</v>
      </c>
      <c r="F31" s="30">
        <f t="shared" si="0"/>
        <v>0.00018191740949608878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4</v>
      </c>
      <c r="F32" s="30">
        <f t="shared" si="0"/>
        <v>0.0007276696379843551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24</v>
      </c>
      <c r="F33" s="30">
        <f t="shared" si="0"/>
        <v>0.004366017827906131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10</v>
      </c>
      <c r="F34" s="30">
        <f t="shared" si="0"/>
        <v>0.0018191740949608877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34</v>
      </c>
      <c r="F35" s="30">
        <f t="shared" si="0"/>
        <v>0.0061851919228670185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18</v>
      </c>
      <c r="F36" s="30">
        <f t="shared" si="0"/>
        <v>0.003274513370929598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57</v>
      </c>
      <c r="F37" s="30">
        <f t="shared" si="0"/>
        <v>0.010369292341277061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3</v>
      </c>
      <c r="F38" s="30">
        <f t="shared" si="0"/>
        <v>0.0005457522284882663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60</v>
      </c>
      <c r="F39" s="30">
        <f t="shared" si="0"/>
        <v>0.010915044569765326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40</v>
      </c>
      <c r="F40" s="30">
        <f t="shared" si="0"/>
        <v>0.007276696379843551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20</v>
      </c>
      <c r="F41" s="30">
        <f t="shared" si="0"/>
        <v>0.0036383481899217754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60</v>
      </c>
      <c r="F42" s="30">
        <f t="shared" si="0"/>
        <v>0.010915044569765326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40</v>
      </c>
      <c r="F43" s="30">
        <f t="shared" si="0"/>
        <v>0.007276696379843551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20</v>
      </c>
      <c r="F44" s="30">
        <f t="shared" si="0"/>
        <v>0.0036383481899217754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60</v>
      </c>
      <c r="F45" s="30">
        <f t="shared" si="0"/>
        <v>0.010915044569765326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40</v>
      </c>
      <c r="F46" s="30">
        <f t="shared" si="0"/>
        <v>0.007276696379843551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20</v>
      </c>
      <c r="F47" s="30">
        <f t="shared" si="0"/>
        <v>0.0036383481899217754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2728</v>
      </c>
      <c r="F53" s="30">
        <f aca="true" t="shared" si="1" ref="F53:F58">SUM(E53/$D$12)</f>
        <v>0.4962706931053302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1082</v>
      </c>
      <c r="F54" s="30">
        <f t="shared" si="1"/>
        <v>0.19683463707476806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511</v>
      </c>
      <c r="F55" s="30">
        <f t="shared" si="1"/>
        <v>0.09295979625250136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327</v>
      </c>
      <c r="F56" s="30">
        <f t="shared" si="1"/>
        <v>0.05948699290522103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91</v>
      </c>
      <c r="F57" s="30">
        <f t="shared" si="1"/>
        <v>0.01655448426414408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758</v>
      </c>
      <c r="F58" s="30">
        <f t="shared" si="1"/>
        <v>0.1378933963980353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A50:B50"/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29:D29"/>
    <mergeCell ref="B30:D30"/>
    <mergeCell ref="B31:D31"/>
    <mergeCell ref="B27:D27"/>
    <mergeCell ref="B28:D28"/>
    <mergeCell ref="B21:D21"/>
    <mergeCell ref="B22:D22"/>
    <mergeCell ref="B23:D23"/>
    <mergeCell ref="B24:D24"/>
    <mergeCell ref="B25:D25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52:D52"/>
    <mergeCell ref="B53:D53"/>
    <mergeCell ref="B16:D16"/>
    <mergeCell ref="A11:B11"/>
    <mergeCell ref="A12:B12"/>
    <mergeCell ref="B18:D18"/>
    <mergeCell ref="B19:D19"/>
    <mergeCell ref="B20:D20"/>
    <mergeCell ref="A14:B14"/>
    <mergeCell ref="B26:D26"/>
    <mergeCell ref="B54:D54"/>
    <mergeCell ref="B55:D55"/>
    <mergeCell ref="B58:D58"/>
    <mergeCell ref="B56:D56"/>
    <mergeCell ref="B57:D57"/>
    <mergeCell ref="B32:D32"/>
    <mergeCell ref="B38:D38"/>
    <mergeCell ref="B39:D39"/>
    <mergeCell ref="B40:D40"/>
    <mergeCell ref="B46:D46"/>
    <mergeCell ref="B37:D37"/>
    <mergeCell ref="B47:D47"/>
    <mergeCell ref="B48:D48"/>
    <mergeCell ref="B41:D41"/>
    <mergeCell ref="B42:D42"/>
    <mergeCell ref="B43:D43"/>
    <mergeCell ref="B44:D44"/>
    <mergeCell ref="B45:D4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8"/>
  <dimension ref="A1:K61"/>
  <sheetViews>
    <sheetView view="pageBreakPreview" zoomScale="115" zoomScaleSheetLayoutView="115" workbookViewId="0" topLeftCell="A27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35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19361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1211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8928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115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8813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0.4339879447793117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3899</v>
      </c>
      <c r="F17" s="30">
        <f>SUM(E17/$D$12)</f>
        <v>0.44241461477362987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2072</v>
      </c>
      <c r="F18" s="30">
        <f aca="true" t="shared" si="0" ref="F18:F47">SUM(E18/$D$12)</f>
        <v>0.23510722795869737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1006</v>
      </c>
      <c r="F19" s="30">
        <f t="shared" si="0"/>
        <v>0.11414955179847952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727</v>
      </c>
      <c r="F20" s="30">
        <f t="shared" si="0"/>
        <v>0.08249177351639624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118</v>
      </c>
      <c r="F21" s="30">
        <f t="shared" si="0"/>
        <v>0.01338931124475207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71</v>
      </c>
      <c r="F22" s="30">
        <f t="shared" si="0"/>
        <v>0.008056280494723704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80</v>
      </c>
      <c r="F23" s="30">
        <f t="shared" si="0"/>
        <v>0.009077499148984454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68</v>
      </c>
      <c r="F24" s="30">
        <f t="shared" si="0"/>
        <v>0.0077158742766367866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29</v>
      </c>
      <c r="F25" s="30">
        <f t="shared" si="0"/>
        <v>0.003290593441506865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48</v>
      </c>
      <c r="F26" s="30">
        <f t="shared" si="0"/>
        <v>0.0054464994893906726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16</v>
      </c>
      <c r="F27" s="30">
        <f t="shared" si="0"/>
        <v>0.0018154998297968909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23</v>
      </c>
      <c r="F28" s="30">
        <f t="shared" si="0"/>
        <v>0.0026097810053330307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17</v>
      </c>
      <c r="F29" s="30">
        <f t="shared" si="0"/>
        <v>0.0019289685691591966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4</v>
      </c>
      <c r="F30" s="30">
        <f t="shared" si="0"/>
        <v>0.0004538749574492227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6</v>
      </c>
      <c r="F31" s="30">
        <f t="shared" si="0"/>
        <v>0.0006808124361738341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1</v>
      </c>
      <c r="F32" s="30">
        <f t="shared" si="0"/>
        <v>0.00011346873936230568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31</v>
      </c>
      <c r="F33" s="30">
        <f t="shared" si="0"/>
        <v>0.003517530920231476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12</v>
      </c>
      <c r="F34" s="30">
        <f t="shared" si="0"/>
        <v>0.0013616248723476681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41</v>
      </c>
      <c r="F35" s="30">
        <f t="shared" si="0"/>
        <v>0.004652218313854533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13</v>
      </c>
      <c r="F36" s="30">
        <f t="shared" si="0"/>
        <v>0.001475093611709974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93</v>
      </c>
      <c r="F37" s="30">
        <f t="shared" si="0"/>
        <v>0.010552592760694429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6</v>
      </c>
      <c r="F38" s="30">
        <f t="shared" si="0"/>
        <v>0.0006808124361738341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72</v>
      </c>
      <c r="F39" s="30">
        <f t="shared" si="0"/>
        <v>0.00816974923408601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48</v>
      </c>
      <c r="F40" s="30">
        <f t="shared" si="0"/>
        <v>0.0054464994893906726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24</v>
      </c>
      <c r="F41" s="30">
        <f t="shared" si="0"/>
        <v>0.0027232497446953363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72</v>
      </c>
      <c r="F42" s="30">
        <f t="shared" si="0"/>
        <v>0.00816974923408601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48</v>
      </c>
      <c r="F43" s="30">
        <f t="shared" si="0"/>
        <v>0.0054464994893906726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24</v>
      </c>
      <c r="F44" s="30">
        <f t="shared" si="0"/>
        <v>0.0027232497446953363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72</v>
      </c>
      <c r="F45" s="30">
        <f t="shared" si="0"/>
        <v>0.00816974923408601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48</v>
      </c>
      <c r="F46" s="30">
        <f t="shared" si="0"/>
        <v>0.0054464994893906726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24</v>
      </c>
      <c r="F47" s="30">
        <f t="shared" si="0"/>
        <v>0.0027232497446953363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3899</v>
      </c>
      <c r="F53" s="30">
        <f aca="true" t="shared" si="1" ref="F53:F58">SUM(E53/$D$12)</f>
        <v>0.44241461477362987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2072</v>
      </c>
      <c r="F54" s="30">
        <f t="shared" si="1"/>
        <v>0.23510722795869737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1006</v>
      </c>
      <c r="F55" s="30">
        <f t="shared" si="1"/>
        <v>0.11414955179847952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727</v>
      </c>
      <c r="F56" s="30">
        <f t="shared" si="1"/>
        <v>0.08249177351639624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118</v>
      </c>
      <c r="F57" s="30">
        <f t="shared" si="1"/>
        <v>0.01338931124475207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991</v>
      </c>
      <c r="F58" s="30">
        <f t="shared" si="1"/>
        <v>0.11244752070804494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38:D38"/>
    <mergeCell ref="B57:D57"/>
    <mergeCell ref="A14:B14"/>
    <mergeCell ref="B54:D54"/>
    <mergeCell ref="B55:D55"/>
    <mergeCell ref="B21:D21"/>
    <mergeCell ref="B22:D22"/>
    <mergeCell ref="B23:D23"/>
    <mergeCell ref="B24:D24"/>
    <mergeCell ref="B25:D25"/>
    <mergeCell ref="B48:D48"/>
    <mergeCell ref="B58:D58"/>
    <mergeCell ref="B56:D56"/>
    <mergeCell ref="B27:D27"/>
    <mergeCell ref="B28:D28"/>
    <mergeCell ref="B37:D37"/>
    <mergeCell ref="B47:D47"/>
    <mergeCell ref="B29:D29"/>
    <mergeCell ref="B30:D30"/>
    <mergeCell ref="B31:D31"/>
    <mergeCell ref="B32:D32"/>
    <mergeCell ref="B52:D52"/>
    <mergeCell ref="B53:D53"/>
    <mergeCell ref="B16:D16"/>
    <mergeCell ref="A11:B11"/>
    <mergeCell ref="A12:B12"/>
    <mergeCell ref="B18:D18"/>
    <mergeCell ref="B19:D19"/>
    <mergeCell ref="B20:D20"/>
    <mergeCell ref="B26:D26"/>
    <mergeCell ref="A50:B50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9"/>
  <dimension ref="A1:K61"/>
  <sheetViews>
    <sheetView view="pageBreakPreview" zoomScaleSheetLayoutView="100" workbookViewId="0" topLeftCell="A1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36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15483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1090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8233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127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8106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0.4967718578410668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4493</v>
      </c>
      <c r="F17" s="30">
        <f>SUM(E17/$D$12)</f>
        <v>0.5542807796693807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1414</v>
      </c>
      <c r="F18" s="30">
        <f aca="true" t="shared" si="0" ref="F18:F47">SUM(E18/$D$12)</f>
        <v>0.17443868739205526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715</v>
      </c>
      <c r="F19" s="30">
        <f t="shared" si="0"/>
        <v>0.08820626696274364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579</v>
      </c>
      <c r="F20" s="30">
        <f t="shared" si="0"/>
        <v>0.07142857142857142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92</v>
      </c>
      <c r="F21" s="30">
        <f t="shared" si="0"/>
        <v>0.011349617567234148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50</v>
      </c>
      <c r="F22" s="30">
        <f t="shared" si="0"/>
        <v>0.00616827041697508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85</v>
      </c>
      <c r="F23" s="30">
        <f t="shared" si="0"/>
        <v>0.010486059708857636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46</v>
      </c>
      <c r="F24" s="30">
        <f t="shared" si="0"/>
        <v>0.005674808783617074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26</v>
      </c>
      <c r="F25" s="30">
        <f t="shared" si="0"/>
        <v>0.0032075006168270415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12</v>
      </c>
      <c r="F26" s="30">
        <f t="shared" si="0"/>
        <v>0.0014803849000740192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7</v>
      </c>
      <c r="F27" s="30">
        <f t="shared" si="0"/>
        <v>0.0008635578583765112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13</v>
      </c>
      <c r="F28" s="30">
        <f t="shared" si="0"/>
        <v>0.0016037503084135208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4</v>
      </c>
      <c r="F29" s="30">
        <f t="shared" si="0"/>
        <v>0.0004934616333580064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5</v>
      </c>
      <c r="F30" s="30">
        <f t="shared" si="0"/>
        <v>0.000616827041697508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3</v>
      </c>
      <c r="F31" s="30">
        <f t="shared" si="0"/>
        <v>0.0003700962250185048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1</v>
      </c>
      <c r="F32" s="30">
        <f t="shared" si="0"/>
        <v>0.0001233654083395016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24</v>
      </c>
      <c r="F33" s="30">
        <f t="shared" si="0"/>
        <v>0.0029607698001480384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15</v>
      </c>
      <c r="F34" s="30">
        <f t="shared" si="0"/>
        <v>0.001850481125092524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24</v>
      </c>
      <c r="F35" s="30">
        <f t="shared" si="0"/>
        <v>0.0029607698001480384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13</v>
      </c>
      <c r="F36" s="30">
        <f t="shared" si="0"/>
        <v>0.0016037503084135208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69</v>
      </c>
      <c r="F37" s="30">
        <f t="shared" si="0"/>
        <v>0.008512213175425611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2</v>
      </c>
      <c r="F38" s="30">
        <f t="shared" si="0"/>
        <v>0.0002467308166790032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69</v>
      </c>
      <c r="F39" s="30">
        <f t="shared" si="0"/>
        <v>0.008512213175425611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46</v>
      </c>
      <c r="F40" s="30">
        <f t="shared" si="0"/>
        <v>0.005674808783617074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23</v>
      </c>
      <c r="F41" s="30">
        <f t="shared" si="0"/>
        <v>0.002837404391808537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69</v>
      </c>
      <c r="F42" s="30">
        <f t="shared" si="0"/>
        <v>0.008512213175425611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46</v>
      </c>
      <c r="F43" s="30">
        <f t="shared" si="0"/>
        <v>0.005674808783617074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23</v>
      </c>
      <c r="F44" s="30">
        <f t="shared" si="0"/>
        <v>0.002837404391808537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69</v>
      </c>
      <c r="F45" s="30">
        <f t="shared" si="0"/>
        <v>0.008512213175425611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46</v>
      </c>
      <c r="F46" s="30">
        <f t="shared" si="0"/>
        <v>0.005674808783617074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23</v>
      </c>
      <c r="F47" s="30">
        <f t="shared" si="0"/>
        <v>0.002837404391808537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4493</v>
      </c>
      <c r="F53" s="30">
        <f aca="true" t="shared" si="1" ref="F53:F58">SUM(E53/$D$12)</f>
        <v>0.5542807796693807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1414</v>
      </c>
      <c r="F54" s="30">
        <f t="shared" si="1"/>
        <v>0.17443868739205526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715</v>
      </c>
      <c r="F55" s="30">
        <f t="shared" si="1"/>
        <v>0.08820626696274364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579</v>
      </c>
      <c r="F56" s="30">
        <f t="shared" si="1"/>
        <v>0.07142857142857142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92</v>
      </c>
      <c r="F57" s="30">
        <f t="shared" si="1"/>
        <v>0.011349617567234148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813</v>
      </c>
      <c r="F58" s="30">
        <f t="shared" si="1"/>
        <v>0.1002960769800148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B58:D58"/>
    <mergeCell ref="B56:D56"/>
    <mergeCell ref="B57:D57"/>
    <mergeCell ref="A6:C6"/>
    <mergeCell ref="D6:E6"/>
    <mergeCell ref="A49:B49"/>
    <mergeCell ref="C49:F49"/>
    <mergeCell ref="B26:D26"/>
    <mergeCell ref="B27:D27"/>
    <mergeCell ref="B28:D28"/>
    <mergeCell ref="B48:D48"/>
    <mergeCell ref="B45:D45"/>
    <mergeCell ref="A50:B50"/>
    <mergeCell ref="C50:F50"/>
    <mergeCell ref="B46:D46"/>
    <mergeCell ref="B54:D54"/>
    <mergeCell ref="B55:D55"/>
    <mergeCell ref="B52:D52"/>
    <mergeCell ref="B53:D53"/>
    <mergeCell ref="B37:D37"/>
    <mergeCell ref="B22:D22"/>
    <mergeCell ref="B23:D23"/>
    <mergeCell ref="B24:D24"/>
    <mergeCell ref="B25:D25"/>
    <mergeCell ref="B29:D29"/>
    <mergeCell ref="B44:D44"/>
    <mergeCell ref="B47:D47"/>
    <mergeCell ref="B41:D41"/>
    <mergeCell ref="B42:D42"/>
    <mergeCell ref="B43:D43"/>
    <mergeCell ref="B21:D21"/>
    <mergeCell ref="A12:B12"/>
    <mergeCell ref="B18:D18"/>
    <mergeCell ref="A1:F1"/>
    <mergeCell ref="B17:D17"/>
    <mergeCell ref="A9:B9"/>
    <mergeCell ref="A7:B7"/>
    <mergeCell ref="A8:B8"/>
    <mergeCell ref="A10:B10"/>
    <mergeCell ref="A2:F2"/>
    <mergeCell ref="A3:F3"/>
    <mergeCell ref="B16:D16"/>
    <mergeCell ref="B19:D19"/>
    <mergeCell ref="B20:D20"/>
    <mergeCell ref="A4:F4"/>
    <mergeCell ref="A11:B11"/>
    <mergeCell ref="A14:B14"/>
    <mergeCell ref="B38:D38"/>
    <mergeCell ref="B39:D39"/>
    <mergeCell ref="B40:D40"/>
    <mergeCell ref="B30:D30"/>
    <mergeCell ref="B31:D31"/>
    <mergeCell ref="B32:D32"/>
    <mergeCell ref="B33:D33"/>
    <mergeCell ref="B34:D34"/>
    <mergeCell ref="B35:D35"/>
    <mergeCell ref="B36:D3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J90"/>
  <sheetViews>
    <sheetView view="pageBreakPreview" zoomScale="60" workbookViewId="0" topLeftCell="A1">
      <selection activeCell="I52" sqref="I52"/>
    </sheetView>
  </sheetViews>
  <sheetFormatPr defaultColWidth="11.421875" defaultRowHeight="12.75"/>
  <cols>
    <col min="1" max="1" width="4.8515625" style="0" bestFit="1" customWidth="1"/>
    <col min="2" max="2" width="38.00390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6" ht="15.75">
      <c r="A1" s="118" t="str">
        <f>'Stadt Bergneustadt'!A1:F1</f>
        <v>Europawahl am 07.06.2009</v>
      </c>
      <c r="B1" s="119"/>
      <c r="C1" s="119"/>
      <c r="D1" s="119"/>
      <c r="E1" s="119"/>
      <c r="F1" s="120"/>
    </row>
    <row r="2" spans="1:6" ht="15.75">
      <c r="A2" s="116" t="s">
        <v>11</v>
      </c>
      <c r="B2" s="105"/>
      <c r="C2" s="105"/>
      <c r="D2" s="105"/>
      <c r="E2" s="105"/>
      <c r="F2" s="117"/>
    </row>
    <row r="3" spans="1:6" ht="15.75">
      <c r="A3" s="116"/>
      <c r="B3" s="105"/>
      <c r="C3" s="105"/>
      <c r="D3" s="105"/>
      <c r="E3" s="105"/>
      <c r="F3" s="117"/>
    </row>
    <row r="4" spans="1:6" ht="16.5" thickBot="1">
      <c r="A4" s="123" t="s">
        <v>12</v>
      </c>
      <c r="B4" s="124"/>
      <c r="C4" s="124"/>
      <c r="D4" s="124"/>
      <c r="E4" s="124"/>
      <c r="F4" s="125"/>
    </row>
    <row r="5" ht="13.5" thickBot="1">
      <c r="F5" s="4"/>
    </row>
    <row r="6" spans="1:5" ht="18.75" thickBot="1">
      <c r="A6" s="128" t="s">
        <v>37</v>
      </c>
      <c r="B6" s="129"/>
      <c r="C6" s="130"/>
      <c r="D6" s="131"/>
      <c r="E6" s="130"/>
    </row>
    <row r="7" spans="1:6" ht="16.5" thickBot="1">
      <c r="A7" s="106" t="s">
        <v>113</v>
      </c>
      <c r="B7" s="107"/>
      <c r="C7" s="3" t="s">
        <v>43</v>
      </c>
      <c r="D7" s="37">
        <f>SUM('Stadt Bergneustadt'!D7+'Gemeinde Engelskirchen'!D7+'Stadt Gummersbach'!D7+'Stadt Hückeswagen'!D7+'Gemeinde Lindlar'!D7+'Gemeinde Marienheide'!D7+'Gemeinde Morsbach'!D7+'Gemeinde Nümbrecht'!D7+'Stadt Radevormwald'!D7+'Gemeinde Reichshof'!D7+'Stadt Waldbröl'!D7+'Stadt Wiehl'!D7+'Stadt Wipperfürth'!D7)</f>
        <v>196535</v>
      </c>
      <c r="E7" s="4"/>
      <c r="F7" s="4"/>
    </row>
    <row r="8" spans="1:6" ht="16.5" thickBot="1">
      <c r="A8" s="106" t="s">
        <v>46</v>
      </c>
      <c r="B8" s="107"/>
      <c r="C8" s="3" t="s">
        <v>44</v>
      </c>
      <c r="D8" s="37">
        <f>SUM('Stadt Bergneustadt'!D8+'Gemeinde Engelskirchen'!D8+'Stadt Gummersbach'!D8+'Stadt Hückeswagen'!D8+'Gemeinde Lindlar'!D8+'Gemeinde Marienheide'!D8+'Gemeinde Morsbach'!D8+'Gemeinde Nümbrecht'!D8+'Stadt Radevormwald'!D8+'Gemeinde Reichshof'!D8+'Stadt Waldbröl'!D8+'Stadt Wiehl'!D8+'Stadt Wipperfürth'!D8)</f>
        <v>13221</v>
      </c>
      <c r="E8" s="4"/>
      <c r="F8" s="4"/>
    </row>
    <row r="9" spans="1:6" ht="16.5" thickBot="1">
      <c r="A9" s="121" t="s">
        <v>47</v>
      </c>
      <c r="B9" s="122"/>
      <c r="C9" s="3" t="s">
        <v>45</v>
      </c>
      <c r="D9" s="37">
        <f>SUM('Stadt Bergneustadt'!D9+'Gemeinde Engelskirchen'!D9+'Stadt Gummersbach'!D9+'Stadt Hückeswagen'!D9+'Gemeinde Lindlar'!D9+'Gemeinde Marienheide'!D9+'Gemeinde Morsbach'!D9+'Gemeinde Nümbrecht'!D9+'Stadt Radevormwald'!D9+'Gemeinde Reichshof'!D9+'Stadt Waldbröl'!D9+'Stadt Wiehl'!D9+'Stadt Wipperfürth'!D9)</f>
        <v>0</v>
      </c>
      <c r="E9" s="4"/>
      <c r="F9" s="4"/>
    </row>
    <row r="10" spans="1:6" ht="16.5" thickBot="1">
      <c r="A10" s="106" t="s">
        <v>16</v>
      </c>
      <c r="B10" s="107"/>
      <c r="C10" s="3" t="s">
        <v>13</v>
      </c>
      <c r="D10" s="37">
        <f>SUM('Stadt Bergneustadt'!D10+'Gemeinde Engelskirchen'!D10+'Stadt Gummersbach'!D10+'Stadt Hückeswagen'!D10+'Gemeinde Lindlar'!D10+'Gemeinde Marienheide'!D10+'Gemeinde Morsbach'!D10+'Gemeinde Nümbrecht'!D10+'Stadt Radevormwald'!D10+'Gemeinde Reichshof'!D10+'Stadt Waldbröl'!D10+'Stadt Wiehl'!D10+'Stadt Wipperfürth'!D10)</f>
        <v>94192</v>
      </c>
      <c r="E10" s="4"/>
      <c r="F10" s="4"/>
    </row>
    <row r="11" spans="1:10" ht="16.5" thickBot="1">
      <c r="A11" s="106" t="s">
        <v>51</v>
      </c>
      <c r="B11" s="107"/>
      <c r="C11" s="3" t="s">
        <v>14</v>
      </c>
      <c r="D11" s="37">
        <f>SUM('Stadt Bergneustadt'!D11+'Gemeinde Engelskirchen'!D11+'Stadt Gummersbach'!D11+'Stadt Hückeswagen'!D11+'Gemeinde Lindlar'!D11+'Gemeinde Marienheide'!D11+'Gemeinde Morsbach'!D11+'Gemeinde Nümbrecht'!D11+'Stadt Radevormwald'!D11+'Gemeinde Reichshof'!D11+'Stadt Waldbröl'!D11+'Stadt Wiehl'!D11+'Stadt Wipperfürth'!D11)</f>
        <v>1360</v>
      </c>
      <c r="E11" s="4"/>
      <c r="F11" s="4"/>
      <c r="H11" s="6"/>
      <c r="I11" s="7"/>
      <c r="J11" s="8" t="s">
        <v>8</v>
      </c>
    </row>
    <row r="12" spans="1:10" ht="16.5" thickBot="1">
      <c r="A12" s="106" t="s">
        <v>52</v>
      </c>
      <c r="B12" s="107"/>
      <c r="C12" s="2" t="s">
        <v>15</v>
      </c>
      <c r="D12" s="37">
        <f>SUM('Stadt Bergneustadt'!D12+'Gemeinde Engelskirchen'!D12+'Stadt Gummersbach'!D12+'Stadt Hückeswagen'!D12+'Gemeinde Lindlar'!D12+'Gemeinde Marienheide'!D12+'Gemeinde Morsbach'!D12+'Gemeinde Nümbrecht'!D12+'Stadt Radevormwald'!D12+'Gemeinde Reichshof'!D12+'Stadt Waldbröl'!D12+'Stadt Wiehl'!D12+'Stadt Wipperfürth'!D12)</f>
        <v>92832</v>
      </c>
      <c r="F12" s="4"/>
      <c r="H12" s="9" t="str">
        <f>IF((SUM(D11+D12)&lt;&gt;D10),FALSE,"Eingabe korrekt")</f>
        <v>Eingabe korrekt</v>
      </c>
      <c r="I12" s="10"/>
      <c r="J12" s="58">
        <f>SUM(D11+D12)-D10</f>
        <v>0</v>
      </c>
    </row>
    <row r="13" ht="13.5" thickBot="1"/>
    <row r="14" spans="1:6" ht="16.5" thickBot="1">
      <c r="A14" s="126" t="s">
        <v>54</v>
      </c>
      <c r="B14" s="127"/>
      <c r="D14" s="55" t="s">
        <v>112</v>
      </c>
      <c r="E14" s="56"/>
      <c r="F14" s="57">
        <f>SUM(D10)/SUM(D7:D9)</f>
        <v>0.44905509258376397</v>
      </c>
    </row>
    <row r="15" ht="13.5" thickBot="1"/>
    <row r="16" spans="1:6" ht="16.5" thickBot="1">
      <c r="A16" s="42" t="s">
        <v>0</v>
      </c>
      <c r="B16" s="96" t="s">
        <v>23</v>
      </c>
      <c r="C16" s="97"/>
      <c r="D16" s="98"/>
      <c r="E16" s="5" t="s">
        <v>1</v>
      </c>
      <c r="F16" s="5" t="s">
        <v>2</v>
      </c>
    </row>
    <row r="17" spans="1:6" ht="16.5" thickBot="1">
      <c r="A17" s="45">
        <v>1</v>
      </c>
      <c r="B17" s="63" t="s">
        <v>4</v>
      </c>
      <c r="C17" s="63"/>
      <c r="D17" s="63"/>
      <c r="E17" s="37">
        <f>SUM('Stadt Bergneustadt'!E17+'Gemeinde Engelskirchen'!E17+'Stadt Gummersbach'!E17+'Stadt Hückeswagen'!E17+'Gemeinde Lindlar'!E17+'Gemeinde Marienheide'!E17+'Gemeinde Morsbach'!E17+'Gemeinde Nümbrecht'!E17+'Stadt Radevormwald'!E17+'Gemeinde Reichshof'!E17+'Stadt Waldbröl'!E17+'Stadt Wiehl'!E17+'Stadt Wipperfürth'!E17)</f>
        <v>43734</v>
      </c>
      <c r="F17" s="41">
        <f>SUM(E17/$D$12)</f>
        <v>0.47110910031023784</v>
      </c>
    </row>
    <row r="18" spans="1:6" ht="16.5" thickBot="1">
      <c r="A18" s="45">
        <v>2</v>
      </c>
      <c r="B18" s="63" t="s">
        <v>3</v>
      </c>
      <c r="C18" s="63"/>
      <c r="D18" s="63"/>
      <c r="E18" s="37">
        <f>SUM('Stadt Bergneustadt'!E18+'Gemeinde Engelskirchen'!E18+'Stadt Gummersbach'!E18+'Stadt Hückeswagen'!E18+'Gemeinde Lindlar'!E18+'Gemeinde Marienheide'!E18+'Gemeinde Morsbach'!E18+'Gemeinde Nümbrecht'!E18+'Stadt Radevormwald'!E18+'Gemeinde Reichshof'!E18+'Stadt Waldbröl'!E18+'Stadt Wiehl'!E18+'Stadt Wipperfürth'!E18)</f>
        <v>20070</v>
      </c>
      <c r="F18" s="41">
        <f aca="true" t="shared" si="0" ref="F18:F47">SUM(E18/$D$12)</f>
        <v>0.21619700103412617</v>
      </c>
    </row>
    <row r="19" spans="1:6" ht="16.5" thickBot="1">
      <c r="A19" s="45">
        <v>3</v>
      </c>
      <c r="B19" s="63" t="s">
        <v>5</v>
      </c>
      <c r="C19" s="63"/>
      <c r="D19" s="63"/>
      <c r="E19" s="37">
        <f>SUM('Stadt Bergneustadt'!E19+'Gemeinde Engelskirchen'!E19+'Stadt Gummersbach'!E19+'Stadt Hückeswagen'!E19+'Gemeinde Lindlar'!E19+'Gemeinde Marienheide'!E19+'Gemeinde Morsbach'!E19+'Gemeinde Nümbrecht'!E19+'Stadt Radevormwald'!E19+'Gemeinde Reichshof'!E19+'Stadt Waldbröl'!E19+'Stadt Wiehl'!E19+'Stadt Wipperfürth'!E19)</f>
        <v>9338</v>
      </c>
      <c r="F19" s="41">
        <f t="shared" si="0"/>
        <v>0.10059031368493623</v>
      </c>
    </row>
    <row r="20" spans="1:6" ht="16.5" thickBot="1">
      <c r="A20" s="45">
        <v>4</v>
      </c>
      <c r="B20" s="63" t="s">
        <v>24</v>
      </c>
      <c r="C20" s="63"/>
      <c r="D20" s="63"/>
      <c r="E20" s="37">
        <f>SUM('Stadt Bergneustadt'!E20+'Gemeinde Engelskirchen'!E20+'Stadt Gummersbach'!E20+'Stadt Hückeswagen'!E20+'Gemeinde Lindlar'!E20+'Gemeinde Marienheide'!E20+'Gemeinde Morsbach'!E20+'Gemeinde Nümbrecht'!E20+'Stadt Radevormwald'!E20+'Gemeinde Reichshof'!E20+'Stadt Waldbröl'!E20+'Stadt Wiehl'!E20+'Stadt Wipperfürth'!E20)</f>
        <v>6941</v>
      </c>
      <c r="F20" s="41">
        <f t="shared" si="0"/>
        <v>0.07476947604274388</v>
      </c>
    </row>
    <row r="21" spans="1:6" ht="16.5" thickBot="1">
      <c r="A21" s="45">
        <v>5</v>
      </c>
      <c r="B21" s="63" t="s">
        <v>93</v>
      </c>
      <c r="C21" s="63"/>
      <c r="D21" s="63"/>
      <c r="E21" s="37">
        <f>SUM('Stadt Bergneustadt'!E21+'Gemeinde Engelskirchen'!E21+'Stadt Gummersbach'!E21+'Stadt Hückeswagen'!E21+'Gemeinde Lindlar'!E21+'Gemeinde Marienheide'!E21+'Gemeinde Morsbach'!E21+'Gemeinde Nümbrecht'!E21+'Stadt Radevormwald'!E21+'Gemeinde Reichshof'!E21+'Stadt Waldbröl'!E21+'Stadt Wiehl'!E21+'Stadt Wipperfürth'!E21)</f>
        <v>1367</v>
      </c>
      <c r="F21" s="41">
        <f t="shared" si="0"/>
        <v>0.014725525680799724</v>
      </c>
    </row>
    <row r="22" spans="1:6" ht="16.5" thickBot="1">
      <c r="A22" s="45">
        <v>6</v>
      </c>
      <c r="B22" s="63" t="s">
        <v>6</v>
      </c>
      <c r="C22" s="63"/>
      <c r="D22" s="63"/>
      <c r="E22" s="37">
        <f>SUM('Stadt Bergneustadt'!E22+'Gemeinde Engelskirchen'!E22+'Stadt Gummersbach'!E22+'Stadt Hückeswagen'!E22+'Gemeinde Lindlar'!E22+'Gemeinde Marienheide'!E22+'Gemeinde Morsbach'!E22+'Gemeinde Nümbrecht'!E22+'Stadt Radevormwald'!E22+'Gemeinde Reichshof'!E22+'Stadt Waldbröl'!E22+'Stadt Wiehl'!E22+'Stadt Wipperfürth'!E22)</f>
        <v>753</v>
      </c>
      <c r="F22" s="41">
        <f t="shared" si="0"/>
        <v>0.008111427094105481</v>
      </c>
    </row>
    <row r="23" spans="1:6" ht="16.5" thickBot="1">
      <c r="A23" s="45">
        <v>7</v>
      </c>
      <c r="B23" s="63" t="s">
        <v>21</v>
      </c>
      <c r="C23" s="63"/>
      <c r="D23" s="63"/>
      <c r="E23" s="37">
        <f>SUM('Stadt Bergneustadt'!E23+'Gemeinde Engelskirchen'!E23+'Stadt Gummersbach'!E23+'Stadt Hückeswagen'!E23+'Gemeinde Lindlar'!E23+'Gemeinde Marienheide'!E23+'Gemeinde Morsbach'!E23+'Gemeinde Nümbrecht'!E23+'Stadt Radevormwald'!E23+'Gemeinde Reichshof'!E23+'Stadt Waldbröl'!E23+'Stadt Wiehl'!E23+'Stadt Wipperfürth'!E23)</f>
        <v>943</v>
      </c>
      <c r="F23" s="41">
        <f t="shared" si="0"/>
        <v>0.010158135125818684</v>
      </c>
    </row>
    <row r="24" spans="1:6" ht="16.5" thickBot="1">
      <c r="A24" s="45">
        <v>8</v>
      </c>
      <c r="B24" s="63" t="s">
        <v>20</v>
      </c>
      <c r="C24" s="63"/>
      <c r="D24" s="63"/>
      <c r="E24" s="37">
        <f>SUM('Stadt Bergneustadt'!E24+'Gemeinde Engelskirchen'!E24+'Stadt Gummersbach'!E24+'Stadt Hückeswagen'!E24+'Gemeinde Lindlar'!E24+'Gemeinde Marienheide'!E24+'Gemeinde Morsbach'!E24+'Gemeinde Nümbrecht'!E24+'Stadt Radevormwald'!E24+'Gemeinde Reichshof'!E24+'Stadt Waldbröl'!E24+'Stadt Wiehl'!E24+'Stadt Wipperfürth'!E24)</f>
        <v>620</v>
      </c>
      <c r="F24" s="41">
        <f t="shared" si="0"/>
        <v>0.006678731471906239</v>
      </c>
    </row>
    <row r="25" spans="1:6" ht="16.5" thickBot="1">
      <c r="A25" s="45">
        <v>9</v>
      </c>
      <c r="B25" s="63" t="s">
        <v>38</v>
      </c>
      <c r="C25" s="63"/>
      <c r="D25" s="63"/>
      <c r="E25" s="37">
        <f>SUM('Stadt Bergneustadt'!E25+'Gemeinde Engelskirchen'!E25+'Stadt Gummersbach'!E25+'Stadt Hückeswagen'!E25+'Gemeinde Lindlar'!E25+'Gemeinde Marienheide'!E25+'Gemeinde Morsbach'!E25+'Gemeinde Nümbrecht'!E25+'Stadt Radevormwald'!E25+'Gemeinde Reichshof'!E25+'Stadt Waldbröl'!E25+'Stadt Wiehl'!E25+'Stadt Wipperfürth'!E25)</f>
        <v>306</v>
      </c>
      <c r="F25" s="41">
        <f t="shared" si="0"/>
        <v>0.003296277145811789</v>
      </c>
    </row>
    <row r="26" spans="1:6" ht="16.5" thickBot="1">
      <c r="A26" s="45">
        <v>10</v>
      </c>
      <c r="B26" s="63" t="s">
        <v>94</v>
      </c>
      <c r="C26" s="63"/>
      <c r="D26" s="63"/>
      <c r="E26" s="37">
        <f>SUM('Stadt Bergneustadt'!E26+'Gemeinde Engelskirchen'!E26+'Stadt Gummersbach'!E26+'Stadt Hückeswagen'!E26+'Gemeinde Lindlar'!E26+'Gemeinde Marienheide'!E26+'Gemeinde Morsbach'!E26+'Gemeinde Nümbrecht'!E26+'Stadt Radevormwald'!E26+'Gemeinde Reichshof'!E26+'Stadt Waldbröl'!E26+'Stadt Wiehl'!E26+'Stadt Wipperfürth'!E26)</f>
        <v>443</v>
      </c>
      <c r="F26" s="41">
        <f t="shared" si="0"/>
        <v>0.004772061358152361</v>
      </c>
    </row>
    <row r="27" spans="1:6" ht="16.5" thickBot="1">
      <c r="A27" s="45">
        <v>11</v>
      </c>
      <c r="B27" s="63" t="s">
        <v>22</v>
      </c>
      <c r="C27" s="63"/>
      <c r="D27" s="63"/>
      <c r="E27" s="37">
        <f>SUM('Stadt Bergneustadt'!E27+'Gemeinde Engelskirchen'!E27+'Stadt Gummersbach'!E27+'Stadt Hückeswagen'!E27+'Gemeinde Lindlar'!E27+'Gemeinde Marienheide'!E27+'Gemeinde Morsbach'!E27+'Gemeinde Nümbrecht'!E27+'Stadt Radevormwald'!E27+'Gemeinde Reichshof'!E27+'Stadt Waldbröl'!E27+'Stadt Wiehl'!E27+'Stadt Wipperfürth'!E27)</f>
        <v>217</v>
      </c>
      <c r="F27" s="41">
        <f t="shared" si="0"/>
        <v>0.0023375560151671837</v>
      </c>
    </row>
    <row r="28" spans="1:6" ht="16.5" thickBot="1">
      <c r="A28" s="45">
        <v>12</v>
      </c>
      <c r="B28" s="63" t="s">
        <v>7</v>
      </c>
      <c r="C28" s="63"/>
      <c r="D28" s="63"/>
      <c r="E28" s="37">
        <f>SUM('Stadt Bergneustadt'!E28+'Gemeinde Engelskirchen'!E28+'Stadt Gummersbach'!E28+'Stadt Hückeswagen'!E28+'Gemeinde Lindlar'!E28+'Gemeinde Marienheide'!E28+'Gemeinde Morsbach'!E28+'Gemeinde Nümbrecht'!E28+'Stadt Radevormwald'!E28+'Gemeinde Reichshof'!E28+'Stadt Waldbröl'!E28+'Stadt Wiehl'!E28+'Stadt Wipperfürth'!E28)</f>
        <v>245</v>
      </c>
      <c r="F28" s="41">
        <f t="shared" si="0"/>
        <v>0.002639176146156498</v>
      </c>
    </row>
    <row r="29" spans="1:6" ht="16.5" thickBot="1">
      <c r="A29" s="45">
        <v>13</v>
      </c>
      <c r="B29" s="63" t="s">
        <v>19</v>
      </c>
      <c r="C29" s="63"/>
      <c r="D29" s="63"/>
      <c r="E29" s="37">
        <f>SUM('Stadt Bergneustadt'!E29+'Gemeinde Engelskirchen'!E29+'Stadt Gummersbach'!E29+'Stadt Hückeswagen'!E29+'Gemeinde Lindlar'!E29+'Gemeinde Marienheide'!E29+'Gemeinde Morsbach'!E29+'Gemeinde Nümbrecht'!E29+'Stadt Radevormwald'!E29+'Gemeinde Reichshof'!E29+'Stadt Waldbröl'!E29+'Stadt Wiehl'!E29+'Stadt Wipperfürth'!E29)</f>
        <v>130</v>
      </c>
      <c r="F29" s="41">
        <f t="shared" si="0"/>
        <v>0.0014003791795932437</v>
      </c>
    </row>
    <row r="30" spans="1:6" ht="16.5" thickBot="1">
      <c r="A30" s="45">
        <v>14</v>
      </c>
      <c r="B30" s="63" t="s">
        <v>49</v>
      </c>
      <c r="C30" s="63"/>
      <c r="D30" s="63"/>
      <c r="E30" s="37">
        <f>SUM('Stadt Bergneustadt'!E30+'Gemeinde Engelskirchen'!E30+'Stadt Gummersbach'!E30+'Stadt Hückeswagen'!E30+'Gemeinde Lindlar'!E30+'Gemeinde Marienheide'!E30+'Gemeinde Morsbach'!E30+'Gemeinde Nümbrecht'!E30+'Stadt Radevormwald'!E30+'Gemeinde Reichshof'!E30+'Stadt Waldbröl'!E30+'Stadt Wiehl'!E30+'Stadt Wipperfürth'!E30)</f>
        <v>88</v>
      </c>
      <c r="F30" s="41">
        <f t="shared" si="0"/>
        <v>0.0009479489831092727</v>
      </c>
    </row>
    <row r="31" spans="1:6" ht="16.5" thickBot="1">
      <c r="A31" s="45">
        <v>15</v>
      </c>
      <c r="B31" s="63" t="s">
        <v>48</v>
      </c>
      <c r="C31" s="63"/>
      <c r="D31" s="63"/>
      <c r="E31" s="37">
        <f>SUM('Stadt Bergneustadt'!E31+'Gemeinde Engelskirchen'!E31+'Stadt Gummersbach'!E31+'Stadt Hückeswagen'!E31+'Gemeinde Lindlar'!E31+'Gemeinde Marienheide'!E31+'Gemeinde Morsbach'!E31+'Gemeinde Nümbrecht'!E31+'Stadt Radevormwald'!E31+'Gemeinde Reichshof'!E31+'Stadt Waldbröl'!E31+'Stadt Wiehl'!E31+'Stadt Wipperfürth'!E31)</f>
        <v>53</v>
      </c>
      <c r="F31" s="41">
        <f t="shared" si="0"/>
        <v>0.0005709238193726302</v>
      </c>
    </row>
    <row r="32" spans="1:6" ht="16.5" thickBot="1">
      <c r="A32" s="45">
        <v>16</v>
      </c>
      <c r="B32" s="63" t="s">
        <v>50</v>
      </c>
      <c r="C32" s="63"/>
      <c r="D32" s="63"/>
      <c r="E32" s="37">
        <f>SUM('Stadt Bergneustadt'!E32+'Gemeinde Engelskirchen'!E32+'Stadt Gummersbach'!E32+'Stadt Hückeswagen'!E32+'Gemeinde Lindlar'!E32+'Gemeinde Marienheide'!E32+'Gemeinde Morsbach'!E32+'Gemeinde Nümbrecht'!E32+'Stadt Radevormwald'!E32+'Gemeinde Reichshof'!E32+'Stadt Waldbröl'!E32+'Stadt Wiehl'!E32+'Stadt Wipperfürth'!E32)</f>
        <v>44</v>
      </c>
      <c r="F32" s="41">
        <f t="shared" si="0"/>
        <v>0.00047397449155463635</v>
      </c>
    </row>
    <row r="33" spans="1:6" ht="16.5" thickBot="1">
      <c r="A33" s="45">
        <v>17</v>
      </c>
      <c r="B33" s="63" t="s">
        <v>18</v>
      </c>
      <c r="C33" s="63"/>
      <c r="D33" s="63"/>
      <c r="E33" s="37">
        <f>SUM('Stadt Bergneustadt'!E33+'Gemeinde Engelskirchen'!E33+'Stadt Gummersbach'!E33+'Stadt Hückeswagen'!E33+'Gemeinde Lindlar'!E33+'Gemeinde Marienheide'!E33+'Gemeinde Morsbach'!E33+'Gemeinde Nümbrecht'!E33+'Stadt Radevormwald'!E33+'Gemeinde Reichshof'!E33+'Stadt Waldbröl'!E33+'Stadt Wiehl'!E33+'Stadt Wipperfürth'!E33)</f>
        <v>361</v>
      </c>
      <c r="F33" s="41">
        <f t="shared" si="0"/>
        <v>0.0038887452602550843</v>
      </c>
    </row>
    <row r="34" spans="1:6" ht="16.5" thickBot="1">
      <c r="A34" s="45">
        <v>18</v>
      </c>
      <c r="B34" s="63" t="s">
        <v>95</v>
      </c>
      <c r="C34" s="63"/>
      <c r="D34" s="63"/>
      <c r="E34" s="37">
        <f>SUM('Stadt Bergneustadt'!E34+'Gemeinde Engelskirchen'!E34+'Stadt Gummersbach'!E34+'Stadt Hückeswagen'!E34+'Gemeinde Lindlar'!E34+'Gemeinde Marienheide'!E34+'Gemeinde Morsbach'!E34+'Gemeinde Nümbrecht'!E34+'Stadt Radevormwald'!E34+'Gemeinde Reichshof'!E34+'Stadt Waldbröl'!E34+'Stadt Wiehl'!E34+'Stadt Wipperfürth'!E34)</f>
        <v>162</v>
      </c>
      <c r="F34" s="41">
        <f t="shared" si="0"/>
        <v>0.0017450879007238883</v>
      </c>
    </row>
    <row r="35" spans="1:6" ht="16.5" thickBot="1">
      <c r="A35" s="45">
        <v>19</v>
      </c>
      <c r="B35" s="63" t="s">
        <v>111</v>
      </c>
      <c r="C35" s="63"/>
      <c r="D35" s="63"/>
      <c r="E35" s="37">
        <f>SUM('Stadt Bergneustadt'!E35+'Gemeinde Engelskirchen'!E35+'Stadt Gummersbach'!E35+'Stadt Hückeswagen'!E35+'Gemeinde Lindlar'!E35+'Gemeinde Marienheide'!E35+'Gemeinde Morsbach'!E35+'Gemeinde Nümbrecht'!E35+'Stadt Radevormwald'!E35+'Gemeinde Reichshof'!E35+'Stadt Waldbröl'!E35+'Stadt Wiehl'!E35+'Stadt Wipperfürth'!E35)</f>
        <v>503</v>
      </c>
      <c r="F35" s="41">
        <f t="shared" si="0"/>
        <v>0.00541839021027232</v>
      </c>
    </row>
    <row r="36" spans="1:6" ht="16.5" thickBot="1">
      <c r="A36" s="45">
        <v>20</v>
      </c>
      <c r="B36" s="63" t="s">
        <v>96</v>
      </c>
      <c r="C36" s="63"/>
      <c r="D36" s="63"/>
      <c r="E36" s="37">
        <f>SUM('Stadt Bergneustadt'!E36+'Gemeinde Engelskirchen'!E36+'Stadt Gummersbach'!E36+'Stadt Hückeswagen'!E36+'Gemeinde Lindlar'!E36+'Gemeinde Marienheide'!E36+'Gemeinde Morsbach'!E36+'Gemeinde Nümbrecht'!E36+'Stadt Radevormwald'!E36+'Gemeinde Reichshof'!E36+'Stadt Waldbröl'!E36+'Stadt Wiehl'!E36+'Stadt Wipperfürth'!E36)</f>
        <v>237</v>
      </c>
      <c r="F36" s="41">
        <f t="shared" si="0"/>
        <v>0.0025529989658738365</v>
      </c>
    </row>
    <row r="37" spans="1:6" ht="16.5" thickBot="1">
      <c r="A37" s="45">
        <v>21</v>
      </c>
      <c r="B37" s="63" t="s">
        <v>97</v>
      </c>
      <c r="C37" s="63"/>
      <c r="D37" s="63"/>
      <c r="E37" s="37">
        <f>SUM('Stadt Bergneustadt'!E37+'Gemeinde Engelskirchen'!E37+'Stadt Gummersbach'!E37+'Stadt Hückeswagen'!E37+'Gemeinde Lindlar'!E37+'Gemeinde Marienheide'!E37+'Gemeinde Morsbach'!E37+'Gemeinde Nümbrecht'!E37+'Stadt Radevormwald'!E37+'Gemeinde Reichshof'!E37+'Stadt Waldbröl'!E37+'Stadt Wiehl'!E37+'Stadt Wipperfürth'!E37)</f>
        <v>970</v>
      </c>
      <c r="F37" s="41">
        <f t="shared" si="0"/>
        <v>0.010448983109272664</v>
      </c>
    </row>
    <row r="38" spans="1:6" ht="16.5" thickBot="1">
      <c r="A38" s="45">
        <v>22</v>
      </c>
      <c r="B38" s="63" t="s">
        <v>98</v>
      </c>
      <c r="C38" s="63"/>
      <c r="D38" s="63"/>
      <c r="E38" s="37">
        <f>SUM('Stadt Bergneustadt'!E38+'Gemeinde Engelskirchen'!E38+'Stadt Gummersbach'!E38+'Stadt Hückeswagen'!E38+'Gemeinde Lindlar'!E38+'Gemeinde Marienheide'!E38+'Gemeinde Morsbach'!E38+'Gemeinde Nümbrecht'!E38+'Stadt Radevormwald'!E38+'Gemeinde Reichshof'!E38+'Stadt Waldbröl'!E38+'Stadt Wiehl'!E38+'Stadt Wipperfürth'!E38)</f>
        <v>105</v>
      </c>
      <c r="F38" s="41">
        <f t="shared" si="0"/>
        <v>0.0011310754912099276</v>
      </c>
    </row>
    <row r="39" spans="1:6" ht="16.5" thickBot="1">
      <c r="A39" s="45">
        <v>23</v>
      </c>
      <c r="B39" s="63" t="s">
        <v>99</v>
      </c>
      <c r="C39" s="63"/>
      <c r="D39" s="63"/>
      <c r="E39" s="37">
        <f>SUM('Stadt Bergneustadt'!E39+'Gemeinde Engelskirchen'!E39+'Stadt Gummersbach'!E39+'Stadt Hückeswagen'!E39+'Gemeinde Lindlar'!E39+'Gemeinde Marienheide'!E39+'Gemeinde Morsbach'!E39+'Gemeinde Nümbrecht'!E39+'Stadt Radevormwald'!E39+'Gemeinde Reichshof'!E39+'Stadt Waldbröl'!E39+'Stadt Wiehl'!E39+'Stadt Wipperfürth'!E39)</f>
        <v>867</v>
      </c>
      <c r="F39" s="41">
        <f t="shared" si="0"/>
        <v>0.009339451913133403</v>
      </c>
    </row>
    <row r="40" spans="1:6" ht="16.5" thickBot="1">
      <c r="A40" s="45">
        <v>24</v>
      </c>
      <c r="B40" s="63" t="s">
        <v>100</v>
      </c>
      <c r="C40" s="63"/>
      <c r="D40" s="63"/>
      <c r="E40" s="37">
        <f>SUM('Stadt Bergneustadt'!E40+'Gemeinde Engelskirchen'!E40+'Stadt Gummersbach'!E40+'Stadt Hückeswagen'!E40+'Gemeinde Lindlar'!E40+'Gemeinde Marienheide'!E40+'Gemeinde Morsbach'!E40+'Gemeinde Nümbrecht'!E40+'Stadt Radevormwald'!E40+'Gemeinde Reichshof'!E40+'Stadt Waldbröl'!E40+'Stadt Wiehl'!E40+'Stadt Wipperfürth'!E40)</f>
        <v>578</v>
      </c>
      <c r="F40" s="41">
        <f t="shared" si="0"/>
        <v>0.006226301275422268</v>
      </c>
    </row>
    <row r="41" spans="1:6" ht="16.5" thickBot="1">
      <c r="A41" s="45">
        <v>25</v>
      </c>
      <c r="B41" s="63" t="s">
        <v>101</v>
      </c>
      <c r="C41" s="63"/>
      <c r="D41" s="63"/>
      <c r="E41" s="37">
        <f>SUM('Stadt Bergneustadt'!E41+'Gemeinde Engelskirchen'!E41+'Stadt Gummersbach'!E41+'Stadt Hückeswagen'!E41+'Gemeinde Lindlar'!E41+'Gemeinde Marienheide'!E41+'Gemeinde Morsbach'!E41+'Gemeinde Nümbrecht'!E41+'Stadt Radevormwald'!E41+'Gemeinde Reichshof'!E41+'Stadt Waldbröl'!E41+'Stadt Wiehl'!E41+'Stadt Wipperfürth'!E41)</f>
        <v>289</v>
      </c>
      <c r="F41" s="41">
        <f t="shared" si="0"/>
        <v>0.003113150637711134</v>
      </c>
    </row>
    <row r="42" spans="1:6" ht="16.5" thickBot="1">
      <c r="A42" s="45">
        <v>26</v>
      </c>
      <c r="B42" s="63" t="s">
        <v>102</v>
      </c>
      <c r="C42" s="63"/>
      <c r="D42" s="63"/>
      <c r="E42" s="37">
        <f>SUM('Stadt Bergneustadt'!E42+'Gemeinde Engelskirchen'!E42+'Stadt Gummersbach'!E42+'Stadt Hückeswagen'!E42+'Gemeinde Lindlar'!E42+'Gemeinde Marienheide'!E42+'Gemeinde Morsbach'!E42+'Gemeinde Nümbrecht'!E42+'Stadt Radevormwald'!E42+'Gemeinde Reichshof'!E42+'Stadt Waldbröl'!E42+'Stadt Wiehl'!E42+'Stadt Wipperfürth'!E42)</f>
        <v>867</v>
      </c>
      <c r="F42" s="41">
        <f t="shared" si="0"/>
        <v>0.009339451913133403</v>
      </c>
    </row>
    <row r="43" spans="1:6" ht="16.5" thickBot="1">
      <c r="A43" s="45">
        <v>27</v>
      </c>
      <c r="B43" s="63" t="s">
        <v>103</v>
      </c>
      <c r="C43" s="63"/>
      <c r="D43" s="63"/>
      <c r="E43" s="37">
        <f>SUM('Stadt Bergneustadt'!E43+'Gemeinde Engelskirchen'!E43+'Stadt Gummersbach'!E43+'Stadt Hückeswagen'!E43+'Gemeinde Lindlar'!E43+'Gemeinde Marienheide'!E43+'Gemeinde Morsbach'!E43+'Gemeinde Nümbrecht'!E43+'Stadt Radevormwald'!E43+'Gemeinde Reichshof'!E43+'Stadt Waldbröl'!E43+'Stadt Wiehl'!E43+'Stadt Wipperfürth'!E43)</f>
        <v>578</v>
      </c>
      <c r="F43" s="41">
        <f t="shared" si="0"/>
        <v>0.006226301275422268</v>
      </c>
    </row>
    <row r="44" spans="1:6" ht="16.5" thickBot="1">
      <c r="A44" s="45">
        <v>28</v>
      </c>
      <c r="B44" s="63" t="s">
        <v>104</v>
      </c>
      <c r="C44" s="63"/>
      <c r="D44" s="63"/>
      <c r="E44" s="37">
        <f>SUM('Stadt Bergneustadt'!E44+'Gemeinde Engelskirchen'!E44+'Stadt Gummersbach'!E44+'Stadt Hückeswagen'!E44+'Gemeinde Lindlar'!E44+'Gemeinde Marienheide'!E44+'Gemeinde Morsbach'!E44+'Gemeinde Nümbrecht'!E44+'Stadt Radevormwald'!E44+'Gemeinde Reichshof'!E44+'Stadt Waldbröl'!E44+'Stadt Wiehl'!E44+'Stadt Wipperfürth'!E44)</f>
        <v>289</v>
      </c>
      <c r="F44" s="41">
        <f t="shared" si="0"/>
        <v>0.003113150637711134</v>
      </c>
    </row>
    <row r="45" spans="1:6" ht="16.5" thickBot="1">
      <c r="A45" s="45">
        <v>29</v>
      </c>
      <c r="B45" s="63" t="s">
        <v>105</v>
      </c>
      <c r="C45" s="63"/>
      <c r="D45" s="63"/>
      <c r="E45" s="37">
        <f>SUM('Stadt Bergneustadt'!E45+'Gemeinde Engelskirchen'!E45+'Stadt Gummersbach'!E45+'Stadt Hückeswagen'!E45+'Gemeinde Lindlar'!E45+'Gemeinde Marienheide'!E45+'Gemeinde Morsbach'!E45+'Gemeinde Nümbrecht'!E45+'Stadt Radevormwald'!E45+'Gemeinde Reichshof'!E45+'Stadt Waldbröl'!E45+'Stadt Wiehl'!E45+'Stadt Wipperfürth'!E45)</f>
        <v>867</v>
      </c>
      <c r="F45" s="41">
        <f t="shared" si="0"/>
        <v>0.009339451913133403</v>
      </c>
    </row>
    <row r="46" spans="1:6" ht="16.5" thickBot="1">
      <c r="A46" s="45">
        <v>30</v>
      </c>
      <c r="B46" s="63" t="s">
        <v>106</v>
      </c>
      <c r="C46" s="63"/>
      <c r="D46" s="63"/>
      <c r="E46" s="37">
        <f>SUM('Stadt Bergneustadt'!E46+'Gemeinde Engelskirchen'!E46+'Stadt Gummersbach'!E46+'Stadt Hückeswagen'!E46+'Gemeinde Lindlar'!E46+'Gemeinde Marienheide'!E46+'Gemeinde Morsbach'!E46+'Gemeinde Nümbrecht'!E46+'Stadt Radevormwald'!E46+'Gemeinde Reichshof'!E46+'Stadt Waldbröl'!E46+'Stadt Wiehl'!E46+'Stadt Wipperfürth'!E46)</f>
        <v>578</v>
      </c>
      <c r="F46" s="41">
        <f t="shared" si="0"/>
        <v>0.006226301275422268</v>
      </c>
    </row>
    <row r="47" spans="1:6" ht="16.5" thickBot="1">
      <c r="A47" s="45">
        <v>31</v>
      </c>
      <c r="B47" s="63" t="s">
        <v>107</v>
      </c>
      <c r="C47" s="63"/>
      <c r="D47" s="63"/>
      <c r="E47" s="37">
        <f>SUM('Stadt Bergneustadt'!E47+'Gemeinde Engelskirchen'!E47+'Stadt Gummersbach'!E47+'Stadt Hückeswagen'!E47+'Gemeinde Lindlar'!E47+'Gemeinde Marienheide'!E47+'Gemeinde Morsbach'!E47+'Gemeinde Nümbrecht'!E47+'Stadt Radevormwald'!E47+'Gemeinde Reichshof'!E47+'Stadt Waldbröl'!E47+'Stadt Wiehl'!E47+'Stadt Wipperfürth'!E47)</f>
        <v>289</v>
      </c>
      <c r="F47" s="41">
        <f t="shared" si="0"/>
        <v>0.003113150637711134</v>
      </c>
    </row>
    <row r="48" spans="1:6" ht="16.5" thickBot="1">
      <c r="A48" s="11"/>
      <c r="B48" s="105"/>
      <c r="C48" s="105"/>
      <c r="D48" s="105"/>
      <c r="E48" s="12"/>
      <c r="F48" s="13"/>
    </row>
    <row r="49" spans="1:6" ht="15.75">
      <c r="A49" s="132" t="s">
        <v>42</v>
      </c>
      <c r="B49" s="133"/>
      <c r="C49" s="112" t="s">
        <v>108</v>
      </c>
      <c r="D49" s="113"/>
      <c r="E49" s="113"/>
      <c r="F49" s="134"/>
    </row>
    <row r="50" spans="1:6" ht="16.5" thickBot="1">
      <c r="A50" s="100" t="s">
        <v>17</v>
      </c>
      <c r="B50" s="101"/>
      <c r="C50" s="102" t="s">
        <v>109</v>
      </c>
      <c r="D50" s="103"/>
      <c r="E50" s="103"/>
      <c r="F50" s="104"/>
    </row>
    <row r="51" ht="16.5" thickBot="1">
      <c r="A51" s="1"/>
    </row>
    <row r="52" spans="1:6" ht="16.5" thickBot="1">
      <c r="A52" s="48" t="s">
        <v>0</v>
      </c>
      <c r="B52" s="96" t="s">
        <v>23</v>
      </c>
      <c r="C52" s="97"/>
      <c r="D52" s="98"/>
      <c r="E52" s="5" t="s">
        <v>1</v>
      </c>
      <c r="F52" s="5" t="s">
        <v>2</v>
      </c>
    </row>
    <row r="53" spans="1:6" ht="16.5" thickBot="1">
      <c r="A53" s="45">
        <v>1</v>
      </c>
      <c r="B53" s="99" t="s">
        <v>4</v>
      </c>
      <c r="C53" s="99"/>
      <c r="D53" s="99"/>
      <c r="E53" s="43">
        <f>SUM(E17)</f>
        <v>43734</v>
      </c>
      <c r="F53" s="41">
        <f aca="true" t="shared" si="1" ref="F53:F58">SUM(E53/$D$12)</f>
        <v>0.47110910031023784</v>
      </c>
    </row>
    <row r="54" spans="1:6" ht="16.5" thickBot="1">
      <c r="A54" s="45">
        <v>2</v>
      </c>
      <c r="B54" s="99" t="s">
        <v>3</v>
      </c>
      <c r="C54" s="99"/>
      <c r="D54" s="99"/>
      <c r="E54" s="43">
        <f>SUM(E18)</f>
        <v>20070</v>
      </c>
      <c r="F54" s="41">
        <f t="shared" si="1"/>
        <v>0.21619700103412617</v>
      </c>
    </row>
    <row r="55" spans="1:6" ht="16.5" thickBot="1">
      <c r="A55" s="45">
        <v>3</v>
      </c>
      <c r="B55" s="99" t="s">
        <v>5</v>
      </c>
      <c r="C55" s="99"/>
      <c r="D55" s="99"/>
      <c r="E55" s="43">
        <f>SUM(E19)</f>
        <v>9338</v>
      </c>
      <c r="F55" s="41">
        <f t="shared" si="1"/>
        <v>0.10059031368493623</v>
      </c>
    </row>
    <row r="56" spans="1:6" ht="16.5" thickBot="1">
      <c r="A56" s="45">
        <v>4</v>
      </c>
      <c r="B56" s="99" t="s">
        <v>24</v>
      </c>
      <c r="C56" s="99"/>
      <c r="D56" s="99"/>
      <c r="E56" s="43">
        <f>SUM(E20)</f>
        <v>6941</v>
      </c>
      <c r="F56" s="41">
        <f t="shared" si="1"/>
        <v>0.07476947604274388</v>
      </c>
    </row>
    <row r="57" spans="1:6" ht="16.5" thickBot="1">
      <c r="A57" s="45">
        <v>5</v>
      </c>
      <c r="B57" s="99" t="s">
        <v>93</v>
      </c>
      <c r="C57" s="99"/>
      <c r="D57" s="99"/>
      <c r="E57" s="43">
        <f>SUM(E21)</f>
        <v>1367</v>
      </c>
      <c r="F57" s="41">
        <f t="shared" si="1"/>
        <v>0.014725525680799724</v>
      </c>
    </row>
    <row r="58" spans="1:6" ht="16.5" thickBot="1">
      <c r="A58" s="45"/>
      <c r="B58" s="99" t="s">
        <v>40</v>
      </c>
      <c r="C58" s="99"/>
      <c r="D58" s="99"/>
      <c r="E58" s="44">
        <f>SUM(E22:E47)</f>
        <v>11382</v>
      </c>
      <c r="F58" s="41">
        <f t="shared" si="1"/>
        <v>0.12260858324715615</v>
      </c>
    </row>
    <row r="60" ht="13.5" thickBot="1"/>
    <row r="61" spans="1:6" ht="16.5" thickBot="1">
      <c r="A61" s="45">
        <v>6</v>
      </c>
      <c r="B61" s="63" t="s">
        <v>6</v>
      </c>
      <c r="C61" s="63"/>
      <c r="D61" s="63"/>
      <c r="E61" s="43">
        <f aca="true" t="shared" si="2" ref="E61:E86">SUM(E22)</f>
        <v>753</v>
      </c>
      <c r="F61" s="41">
        <f>SUM(E61/$D$12)</f>
        <v>0.008111427094105481</v>
      </c>
    </row>
    <row r="62" spans="1:6" ht="16.5" thickBot="1">
      <c r="A62" s="45">
        <v>7</v>
      </c>
      <c r="B62" s="63" t="s">
        <v>21</v>
      </c>
      <c r="C62" s="63"/>
      <c r="D62" s="63"/>
      <c r="E62" s="43">
        <f t="shared" si="2"/>
        <v>943</v>
      </c>
      <c r="F62" s="41">
        <f aca="true" t="shared" si="3" ref="F62:F86">SUM(E62/$D$12)</f>
        <v>0.010158135125818684</v>
      </c>
    </row>
    <row r="63" spans="1:6" ht="16.5" thickBot="1">
      <c r="A63" s="45">
        <v>8</v>
      </c>
      <c r="B63" s="63" t="s">
        <v>20</v>
      </c>
      <c r="C63" s="63"/>
      <c r="D63" s="63"/>
      <c r="E63" s="43">
        <f t="shared" si="2"/>
        <v>620</v>
      </c>
      <c r="F63" s="41">
        <f t="shared" si="3"/>
        <v>0.006678731471906239</v>
      </c>
    </row>
    <row r="64" spans="1:6" ht="16.5" thickBot="1">
      <c r="A64" s="45">
        <v>9</v>
      </c>
      <c r="B64" s="63" t="s">
        <v>38</v>
      </c>
      <c r="C64" s="63"/>
      <c r="D64" s="63"/>
      <c r="E64" s="43">
        <f t="shared" si="2"/>
        <v>306</v>
      </c>
      <c r="F64" s="41">
        <f t="shared" si="3"/>
        <v>0.003296277145811789</v>
      </c>
    </row>
    <row r="65" spans="1:6" ht="16.5" thickBot="1">
      <c r="A65" s="45">
        <v>10</v>
      </c>
      <c r="B65" s="63" t="s">
        <v>94</v>
      </c>
      <c r="C65" s="63"/>
      <c r="D65" s="63"/>
      <c r="E65" s="43">
        <f t="shared" si="2"/>
        <v>443</v>
      </c>
      <c r="F65" s="41">
        <f t="shared" si="3"/>
        <v>0.004772061358152361</v>
      </c>
    </row>
    <row r="66" spans="1:6" ht="16.5" thickBot="1">
      <c r="A66" s="45">
        <v>11</v>
      </c>
      <c r="B66" s="63" t="s">
        <v>22</v>
      </c>
      <c r="C66" s="63"/>
      <c r="D66" s="63"/>
      <c r="E66" s="43">
        <f t="shared" si="2"/>
        <v>217</v>
      </c>
      <c r="F66" s="41">
        <f t="shared" si="3"/>
        <v>0.0023375560151671837</v>
      </c>
    </row>
    <row r="67" spans="1:6" ht="16.5" thickBot="1">
      <c r="A67" s="45">
        <v>12</v>
      </c>
      <c r="B67" s="63" t="s">
        <v>7</v>
      </c>
      <c r="C67" s="63"/>
      <c r="D67" s="63"/>
      <c r="E67" s="43">
        <f t="shared" si="2"/>
        <v>245</v>
      </c>
      <c r="F67" s="41">
        <f t="shared" si="3"/>
        <v>0.002639176146156498</v>
      </c>
    </row>
    <row r="68" spans="1:6" ht="16.5" thickBot="1">
      <c r="A68" s="45">
        <v>13</v>
      </c>
      <c r="B68" s="63" t="s">
        <v>19</v>
      </c>
      <c r="C68" s="63"/>
      <c r="D68" s="63"/>
      <c r="E68" s="43">
        <f t="shared" si="2"/>
        <v>130</v>
      </c>
      <c r="F68" s="41">
        <f t="shared" si="3"/>
        <v>0.0014003791795932437</v>
      </c>
    </row>
    <row r="69" spans="1:6" ht="16.5" thickBot="1">
      <c r="A69" s="45">
        <v>14</v>
      </c>
      <c r="B69" s="63" t="s">
        <v>49</v>
      </c>
      <c r="C69" s="63"/>
      <c r="D69" s="63"/>
      <c r="E69" s="43">
        <f t="shared" si="2"/>
        <v>88</v>
      </c>
      <c r="F69" s="41">
        <f t="shared" si="3"/>
        <v>0.0009479489831092727</v>
      </c>
    </row>
    <row r="70" spans="1:6" ht="16.5" thickBot="1">
      <c r="A70" s="45">
        <v>15</v>
      </c>
      <c r="B70" s="63" t="s">
        <v>48</v>
      </c>
      <c r="C70" s="63"/>
      <c r="D70" s="63"/>
      <c r="E70" s="43">
        <f t="shared" si="2"/>
        <v>53</v>
      </c>
      <c r="F70" s="41">
        <f t="shared" si="3"/>
        <v>0.0005709238193726302</v>
      </c>
    </row>
    <row r="71" spans="1:6" ht="16.5" thickBot="1">
      <c r="A71" s="45">
        <v>16</v>
      </c>
      <c r="B71" s="63" t="s">
        <v>50</v>
      </c>
      <c r="C71" s="63"/>
      <c r="D71" s="63"/>
      <c r="E71" s="43">
        <f t="shared" si="2"/>
        <v>44</v>
      </c>
      <c r="F71" s="41">
        <f t="shared" si="3"/>
        <v>0.00047397449155463635</v>
      </c>
    </row>
    <row r="72" spans="1:6" ht="16.5" thickBot="1">
      <c r="A72" s="45">
        <v>17</v>
      </c>
      <c r="B72" s="63" t="s">
        <v>18</v>
      </c>
      <c r="C72" s="63"/>
      <c r="D72" s="63"/>
      <c r="E72" s="43">
        <f t="shared" si="2"/>
        <v>361</v>
      </c>
      <c r="F72" s="41">
        <f t="shared" si="3"/>
        <v>0.0038887452602550843</v>
      </c>
    </row>
    <row r="73" spans="1:6" ht="16.5" thickBot="1">
      <c r="A73" s="45">
        <v>18</v>
      </c>
      <c r="B73" s="63" t="s">
        <v>95</v>
      </c>
      <c r="C73" s="63"/>
      <c r="D73" s="63"/>
      <c r="E73" s="43">
        <f t="shared" si="2"/>
        <v>162</v>
      </c>
      <c r="F73" s="41">
        <f t="shared" si="3"/>
        <v>0.0017450879007238883</v>
      </c>
    </row>
    <row r="74" spans="1:6" ht="16.5" thickBot="1">
      <c r="A74" s="45">
        <v>19</v>
      </c>
      <c r="B74" s="63" t="s">
        <v>111</v>
      </c>
      <c r="C74" s="63"/>
      <c r="D74" s="63"/>
      <c r="E74" s="43">
        <f t="shared" si="2"/>
        <v>503</v>
      </c>
      <c r="F74" s="41">
        <f t="shared" si="3"/>
        <v>0.00541839021027232</v>
      </c>
    </row>
    <row r="75" spans="1:6" ht="16.5" thickBot="1">
      <c r="A75" s="45">
        <v>20</v>
      </c>
      <c r="B75" s="63" t="s">
        <v>96</v>
      </c>
      <c r="C75" s="63"/>
      <c r="D75" s="63"/>
      <c r="E75" s="43">
        <f t="shared" si="2"/>
        <v>237</v>
      </c>
      <c r="F75" s="41">
        <f t="shared" si="3"/>
        <v>0.0025529989658738365</v>
      </c>
    </row>
    <row r="76" spans="1:6" ht="16.5" thickBot="1">
      <c r="A76" s="45">
        <v>21</v>
      </c>
      <c r="B76" s="63" t="s">
        <v>97</v>
      </c>
      <c r="C76" s="63"/>
      <c r="D76" s="63"/>
      <c r="E76" s="43">
        <f t="shared" si="2"/>
        <v>970</v>
      </c>
      <c r="F76" s="41">
        <f t="shared" si="3"/>
        <v>0.010448983109272664</v>
      </c>
    </row>
    <row r="77" spans="1:6" ht="16.5" thickBot="1">
      <c r="A77" s="45">
        <v>22</v>
      </c>
      <c r="B77" s="63" t="s">
        <v>98</v>
      </c>
      <c r="C77" s="63"/>
      <c r="D77" s="63"/>
      <c r="E77" s="43">
        <f t="shared" si="2"/>
        <v>105</v>
      </c>
      <c r="F77" s="41">
        <f t="shared" si="3"/>
        <v>0.0011310754912099276</v>
      </c>
    </row>
    <row r="78" spans="1:6" ht="16.5" thickBot="1">
      <c r="A78" s="45">
        <v>23</v>
      </c>
      <c r="B78" s="63" t="s">
        <v>99</v>
      </c>
      <c r="C78" s="63"/>
      <c r="D78" s="63"/>
      <c r="E78" s="43">
        <f t="shared" si="2"/>
        <v>867</v>
      </c>
      <c r="F78" s="41">
        <f t="shared" si="3"/>
        <v>0.009339451913133403</v>
      </c>
    </row>
    <row r="79" spans="1:6" ht="16.5" thickBot="1">
      <c r="A79" s="45">
        <v>24</v>
      </c>
      <c r="B79" s="63" t="s">
        <v>100</v>
      </c>
      <c r="C79" s="63"/>
      <c r="D79" s="63"/>
      <c r="E79" s="43">
        <f t="shared" si="2"/>
        <v>578</v>
      </c>
      <c r="F79" s="41">
        <f t="shared" si="3"/>
        <v>0.006226301275422268</v>
      </c>
    </row>
    <row r="80" spans="1:6" ht="16.5" thickBot="1">
      <c r="A80" s="45">
        <v>25</v>
      </c>
      <c r="B80" s="63" t="s">
        <v>101</v>
      </c>
      <c r="C80" s="63"/>
      <c r="D80" s="63"/>
      <c r="E80" s="43">
        <f t="shared" si="2"/>
        <v>289</v>
      </c>
      <c r="F80" s="41">
        <f t="shared" si="3"/>
        <v>0.003113150637711134</v>
      </c>
    </row>
    <row r="81" spans="1:6" ht="16.5" thickBot="1">
      <c r="A81" s="45">
        <v>26</v>
      </c>
      <c r="B81" s="63" t="s">
        <v>102</v>
      </c>
      <c r="C81" s="63"/>
      <c r="D81" s="63"/>
      <c r="E81" s="43">
        <f t="shared" si="2"/>
        <v>867</v>
      </c>
      <c r="F81" s="41">
        <f t="shared" si="3"/>
        <v>0.009339451913133403</v>
      </c>
    </row>
    <row r="82" spans="1:6" ht="16.5" thickBot="1">
      <c r="A82" s="45">
        <v>27</v>
      </c>
      <c r="B82" s="63" t="s">
        <v>103</v>
      </c>
      <c r="C82" s="63"/>
      <c r="D82" s="63"/>
      <c r="E82" s="43">
        <f t="shared" si="2"/>
        <v>578</v>
      </c>
      <c r="F82" s="41">
        <f t="shared" si="3"/>
        <v>0.006226301275422268</v>
      </c>
    </row>
    <row r="83" spans="1:6" ht="16.5" thickBot="1">
      <c r="A83" s="45">
        <v>28</v>
      </c>
      <c r="B83" s="63" t="s">
        <v>104</v>
      </c>
      <c r="C83" s="63"/>
      <c r="D83" s="63"/>
      <c r="E83" s="43">
        <f t="shared" si="2"/>
        <v>289</v>
      </c>
      <c r="F83" s="41">
        <f t="shared" si="3"/>
        <v>0.003113150637711134</v>
      </c>
    </row>
    <row r="84" spans="1:6" ht="16.5" thickBot="1">
      <c r="A84" s="45">
        <v>29</v>
      </c>
      <c r="B84" s="63" t="s">
        <v>105</v>
      </c>
      <c r="C84" s="63"/>
      <c r="D84" s="63"/>
      <c r="E84" s="43">
        <f t="shared" si="2"/>
        <v>867</v>
      </c>
      <c r="F84" s="41">
        <f t="shared" si="3"/>
        <v>0.009339451913133403</v>
      </c>
    </row>
    <row r="85" spans="1:6" ht="16.5" thickBot="1">
      <c r="A85" s="45">
        <v>30</v>
      </c>
      <c r="B85" s="63" t="s">
        <v>106</v>
      </c>
      <c r="C85" s="63"/>
      <c r="D85" s="63"/>
      <c r="E85" s="43">
        <f t="shared" si="2"/>
        <v>578</v>
      </c>
      <c r="F85" s="41">
        <f t="shared" si="3"/>
        <v>0.006226301275422268</v>
      </c>
    </row>
    <row r="86" spans="1:6" ht="16.5" thickBot="1">
      <c r="A86" s="45">
        <v>31</v>
      </c>
      <c r="B86" s="63" t="s">
        <v>107</v>
      </c>
      <c r="C86" s="63"/>
      <c r="D86" s="63"/>
      <c r="E86" s="43">
        <f t="shared" si="2"/>
        <v>289</v>
      </c>
      <c r="F86" s="41">
        <f t="shared" si="3"/>
        <v>0.003113150637711134</v>
      </c>
    </row>
    <row r="88" ht="13.5" thickBot="1"/>
    <row r="89" spans="1:6" ht="15.75">
      <c r="A89" s="108" t="s">
        <v>42</v>
      </c>
      <c r="B89" s="109"/>
      <c r="C89" s="112" t="s">
        <v>108</v>
      </c>
      <c r="D89" s="113"/>
      <c r="E89" s="113"/>
      <c r="F89" s="114"/>
    </row>
    <row r="90" spans="1:6" ht="16.5" thickBot="1">
      <c r="A90" s="110" t="s">
        <v>17</v>
      </c>
      <c r="B90" s="111"/>
      <c r="C90" s="102" t="s">
        <v>110</v>
      </c>
      <c r="D90" s="103"/>
      <c r="E90" s="103"/>
      <c r="F90" s="115"/>
    </row>
  </sheetData>
  <mergeCells count="87">
    <mergeCell ref="A6:C6"/>
    <mergeCell ref="D6:E6"/>
    <mergeCell ref="A49:B49"/>
    <mergeCell ref="C49:F49"/>
    <mergeCell ref="B44:D44"/>
    <mergeCell ref="B29:D29"/>
    <mergeCell ref="B30:D30"/>
    <mergeCell ref="B31:D31"/>
    <mergeCell ref="B28:D28"/>
    <mergeCell ref="B32:D32"/>
    <mergeCell ref="B76:D76"/>
    <mergeCell ref="B86:D86"/>
    <mergeCell ref="A14:B14"/>
    <mergeCell ref="A8:B8"/>
    <mergeCell ref="B73:D73"/>
    <mergeCell ref="B74:D74"/>
    <mergeCell ref="B75:D75"/>
    <mergeCell ref="B70:D70"/>
    <mergeCell ref="B71:D71"/>
    <mergeCell ref="B72:D72"/>
    <mergeCell ref="B69:D69"/>
    <mergeCell ref="B63:D63"/>
    <mergeCell ref="B64:D64"/>
    <mergeCell ref="B65:D65"/>
    <mergeCell ref="B66:D66"/>
    <mergeCell ref="B33:D33"/>
    <mergeCell ref="B20:D20"/>
    <mergeCell ref="B21:D21"/>
    <mergeCell ref="B22:D22"/>
    <mergeCell ref="B24:D24"/>
    <mergeCell ref="B25:D25"/>
    <mergeCell ref="B26:D26"/>
    <mergeCell ref="B27:D27"/>
    <mergeCell ref="A3:F3"/>
    <mergeCell ref="A1:F1"/>
    <mergeCell ref="B17:D17"/>
    <mergeCell ref="A7:B7"/>
    <mergeCell ref="A10:B10"/>
    <mergeCell ref="A9:B9"/>
    <mergeCell ref="A2:F2"/>
    <mergeCell ref="A4:F4"/>
    <mergeCell ref="B16:D16"/>
    <mergeCell ref="A11:B11"/>
    <mergeCell ref="A89:B89"/>
    <mergeCell ref="A90:B90"/>
    <mergeCell ref="C89:F89"/>
    <mergeCell ref="C90:F90"/>
    <mergeCell ref="A12:B12"/>
    <mergeCell ref="B58:D58"/>
    <mergeCell ref="B56:D56"/>
    <mergeCell ref="B57:D57"/>
    <mergeCell ref="B54:D54"/>
    <mergeCell ref="B55:D55"/>
    <mergeCell ref="B18:D18"/>
    <mergeCell ref="B19:D19"/>
    <mergeCell ref="B34:D34"/>
    <mergeCell ref="B23:D23"/>
    <mergeCell ref="B35:D35"/>
    <mergeCell ref="B36:D36"/>
    <mergeCell ref="B37:D37"/>
    <mergeCell ref="B79:D79"/>
    <mergeCell ref="B61:D61"/>
    <mergeCell ref="B62:D62"/>
    <mergeCell ref="B45:D45"/>
    <mergeCell ref="B46:D46"/>
    <mergeCell ref="B47:D47"/>
    <mergeCell ref="B48:D48"/>
    <mergeCell ref="B38:D38"/>
    <mergeCell ref="B39:D39"/>
    <mergeCell ref="B40:D40"/>
    <mergeCell ref="B41:D41"/>
    <mergeCell ref="B42:D42"/>
    <mergeCell ref="B43:D43"/>
    <mergeCell ref="B77:D77"/>
    <mergeCell ref="B78:D78"/>
    <mergeCell ref="B52:D52"/>
    <mergeCell ref="B53:D53"/>
    <mergeCell ref="A50:B50"/>
    <mergeCell ref="C50:F50"/>
    <mergeCell ref="B67:D67"/>
    <mergeCell ref="B68:D68"/>
    <mergeCell ref="B84:D84"/>
    <mergeCell ref="B85:D85"/>
    <mergeCell ref="B80:D80"/>
    <mergeCell ref="B81:D81"/>
    <mergeCell ref="B82:D82"/>
    <mergeCell ref="B83:D83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G38"/>
  <sheetViews>
    <sheetView view="pageBreakPreview" zoomScale="60" workbookViewId="0" topLeftCell="A4">
      <selection activeCell="F46" sqref="F46"/>
    </sheetView>
  </sheetViews>
  <sheetFormatPr defaultColWidth="11.421875" defaultRowHeight="12.75"/>
  <cols>
    <col min="1" max="1" width="4.8515625" style="0" customWidth="1"/>
    <col min="2" max="2" width="22.8515625" style="0" customWidth="1"/>
    <col min="4" max="4" width="5.28125" style="0" customWidth="1"/>
    <col min="5" max="5" width="28.421875" style="0" customWidth="1"/>
    <col min="6" max="6" width="12.421875" style="0" customWidth="1"/>
  </cols>
  <sheetData>
    <row r="1" spans="1:7" ht="26.25">
      <c r="A1" s="160" t="s">
        <v>92</v>
      </c>
      <c r="B1" s="161"/>
      <c r="C1" s="161"/>
      <c r="D1" s="161"/>
      <c r="E1" s="161"/>
      <c r="F1" s="162"/>
      <c r="G1" s="1"/>
    </row>
    <row r="2" spans="1:7" ht="26.25">
      <c r="A2" s="163" t="s">
        <v>60</v>
      </c>
      <c r="B2" s="164"/>
      <c r="C2" s="164"/>
      <c r="D2" s="164"/>
      <c r="E2" s="164"/>
      <c r="F2" s="165"/>
      <c r="G2" s="1"/>
    </row>
    <row r="3" spans="1:7" ht="21" thickBot="1">
      <c r="A3" s="149" t="s">
        <v>59</v>
      </c>
      <c r="B3" s="124"/>
      <c r="C3" s="124"/>
      <c r="D3" s="124"/>
      <c r="E3" s="124"/>
      <c r="F3" s="125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30">
      <c r="A5" s="150" t="s">
        <v>90</v>
      </c>
      <c r="B5" s="151"/>
      <c r="C5" s="151"/>
      <c r="D5" s="151"/>
      <c r="E5" s="151"/>
      <c r="F5" s="151"/>
      <c r="G5" s="1"/>
    </row>
    <row r="6" spans="1:7" ht="16.5" thickBot="1">
      <c r="A6" s="1"/>
      <c r="B6" s="1"/>
      <c r="C6" s="1"/>
      <c r="D6" s="1"/>
      <c r="E6" s="1"/>
      <c r="F6" s="1"/>
      <c r="G6" s="1"/>
    </row>
    <row r="7" spans="1:7" ht="29.25" customHeight="1">
      <c r="A7" s="152" t="s">
        <v>61</v>
      </c>
      <c r="B7" s="153"/>
      <c r="C7" s="61" t="s">
        <v>125</v>
      </c>
      <c r="D7" s="156">
        <f>'Oberbergischer Kreis'!D7:D9</f>
        <v>196535</v>
      </c>
      <c r="E7" s="157"/>
      <c r="F7" s="1"/>
      <c r="G7" s="1"/>
    </row>
    <row r="8" spans="1:7" ht="24.75" customHeight="1" thickBot="1">
      <c r="A8" s="154" t="s">
        <v>16</v>
      </c>
      <c r="B8" s="155"/>
      <c r="C8" s="33" t="s">
        <v>13</v>
      </c>
      <c r="D8" s="158">
        <f>'Oberbergischer Kreis'!D10</f>
        <v>94192</v>
      </c>
      <c r="E8" s="159"/>
      <c r="F8" s="1"/>
      <c r="G8" s="1"/>
    </row>
    <row r="9" spans="1:7" ht="24.75" customHeight="1" thickBot="1">
      <c r="A9" s="154" t="s">
        <v>51</v>
      </c>
      <c r="B9" s="155"/>
      <c r="C9" s="33" t="s">
        <v>14</v>
      </c>
      <c r="D9" s="158">
        <f>'Oberbergischer Kreis'!D11</f>
        <v>1360</v>
      </c>
      <c r="E9" s="159"/>
      <c r="F9" s="1"/>
      <c r="G9" s="1"/>
    </row>
    <row r="10" spans="1:7" ht="24.75" customHeight="1" thickBot="1">
      <c r="A10" s="166" t="s">
        <v>52</v>
      </c>
      <c r="B10" s="167"/>
      <c r="C10" s="34" t="s">
        <v>15</v>
      </c>
      <c r="D10" s="158">
        <f>'Oberbergischer Kreis'!D12</f>
        <v>92832</v>
      </c>
      <c r="E10" s="159"/>
      <c r="F10" s="1"/>
      <c r="G10" s="1"/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1" t="s">
        <v>84</v>
      </c>
      <c r="B12" s="1"/>
      <c r="C12" s="1"/>
      <c r="D12" s="1"/>
      <c r="E12" s="1"/>
      <c r="F12" s="1"/>
      <c r="G12" s="1"/>
    </row>
    <row r="13" spans="1:7" ht="16.5" thickBot="1">
      <c r="A13" s="1"/>
      <c r="B13" s="1"/>
      <c r="C13" s="1"/>
      <c r="D13" s="1"/>
      <c r="E13" s="1"/>
      <c r="F13" s="1"/>
      <c r="G13" s="1"/>
    </row>
    <row r="14" spans="1:6" ht="24.75" customHeight="1" thickBot="1">
      <c r="A14" s="31" t="s">
        <v>62</v>
      </c>
      <c r="B14" s="59" t="s">
        <v>4</v>
      </c>
      <c r="C14" s="60">
        <f>'Oberbergischer Kreis'!E17</f>
        <v>43734</v>
      </c>
      <c r="D14" s="59" t="s">
        <v>78</v>
      </c>
      <c r="E14" s="59" t="s">
        <v>18</v>
      </c>
      <c r="F14" s="60">
        <f>'Oberbergischer Kreis'!E33</f>
        <v>361</v>
      </c>
    </row>
    <row r="15" spans="1:6" ht="24.75" customHeight="1" thickBot="1">
      <c r="A15" s="32" t="s">
        <v>63</v>
      </c>
      <c r="B15" s="59" t="s">
        <v>3</v>
      </c>
      <c r="C15" s="60">
        <f>'Oberbergischer Kreis'!E18</f>
        <v>20070</v>
      </c>
      <c r="D15" s="59" t="s">
        <v>79</v>
      </c>
      <c r="E15" s="59" t="s">
        <v>95</v>
      </c>
      <c r="F15" s="60">
        <f>'Oberbergischer Kreis'!E34</f>
        <v>162</v>
      </c>
    </row>
    <row r="16" spans="1:6" ht="24.75" customHeight="1" thickBot="1">
      <c r="A16" s="32" t="s">
        <v>64</v>
      </c>
      <c r="B16" s="59" t="s">
        <v>5</v>
      </c>
      <c r="C16" s="60">
        <f>'Oberbergischer Kreis'!E19</f>
        <v>9338</v>
      </c>
      <c r="D16" s="59" t="s">
        <v>80</v>
      </c>
      <c r="E16" s="59" t="s">
        <v>111</v>
      </c>
      <c r="F16" s="60">
        <f>'Oberbergischer Kreis'!E35</f>
        <v>503</v>
      </c>
    </row>
    <row r="17" spans="1:6" ht="24.75" customHeight="1" thickBot="1">
      <c r="A17" s="32" t="s">
        <v>65</v>
      </c>
      <c r="B17" s="59" t="s">
        <v>24</v>
      </c>
      <c r="C17" s="60">
        <f>'Oberbergischer Kreis'!E20</f>
        <v>6941</v>
      </c>
      <c r="D17" s="59" t="s">
        <v>81</v>
      </c>
      <c r="E17" s="59" t="s">
        <v>96</v>
      </c>
      <c r="F17" s="60">
        <f>'Oberbergischer Kreis'!E36</f>
        <v>237</v>
      </c>
    </row>
    <row r="18" spans="1:6" ht="24.75" customHeight="1" thickBot="1">
      <c r="A18" s="32" t="s">
        <v>66</v>
      </c>
      <c r="B18" s="59" t="s">
        <v>93</v>
      </c>
      <c r="C18" s="60">
        <f>'Oberbergischer Kreis'!E21</f>
        <v>1367</v>
      </c>
      <c r="D18" s="59" t="s">
        <v>82</v>
      </c>
      <c r="E18" s="59" t="s">
        <v>97</v>
      </c>
      <c r="F18" s="60">
        <f>'Oberbergischer Kreis'!E37</f>
        <v>970</v>
      </c>
    </row>
    <row r="19" spans="1:6" ht="24.75" customHeight="1" thickBot="1">
      <c r="A19" s="32" t="s">
        <v>67</v>
      </c>
      <c r="B19" s="59" t="s">
        <v>6</v>
      </c>
      <c r="C19" s="60">
        <f>'Oberbergischer Kreis'!E22</f>
        <v>753</v>
      </c>
      <c r="D19" s="59" t="s">
        <v>83</v>
      </c>
      <c r="E19" s="59" t="s">
        <v>98</v>
      </c>
      <c r="F19" s="60">
        <f>'Oberbergischer Kreis'!E38</f>
        <v>105</v>
      </c>
    </row>
    <row r="20" spans="1:6" ht="24.75" customHeight="1" thickBot="1">
      <c r="A20" s="32" t="s">
        <v>68</v>
      </c>
      <c r="B20" s="59" t="s">
        <v>21</v>
      </c>
      <c r="C20" s="60">
        <f>'Oberbergischer Kreis'!E23</f>
        <v>943</v>
      </c>
      <c r="D20" s="59" t="s">
        <v>115</v>
      </c>
      <c r="E20" s="59" t="s">
        <v>99</v>
      </c>
      <c r="F20" s="60">
        <f>'Oberbergischer Kreis'!E39</f>
        <v>867</v>
      </c>
    </row>
    <row r="21" spans="1:6" ht="24.75" customHeight="1" thickBot="1">
      <c r="A21" s="32" t="s">
        <v>69</v>
      </c>
      <c r="B21" s="59" t="s">
        <v>20</v>
      </c>
      <c r="C21" s="60">
        <f>'Oberbergischer Kreis'!E24</f>
        <v>620</v>
      </c>
      <c r="D21" s="59" t="s">
        <v>116</v>
      </c>
      <c r="E21" s="59" t="s">
        <v>100</v>
      </c>
      <c r="F21" s="60">
        <f>'Oberbergischer Kreis'!E40</f>
        <v>578</v>
      </c>
    </row>
    <row r="22" spans="1:6" ht="24.75" customHeight="1" thickBot="1">
      <c r="A22" s="32" t="s">
        <v>70</v>
      </c>
      <c r="B22" s="59" t="s">
        <v>38</v>
      </c>
      <c r="C22" s="60">
        <f>'Oberbergischer Kreis'!E25</f>
        <v>306</v>
      </c>
      <c r="D22" s="59" t="s">
        <v>117</v>
      </c>
      <c r="E22" s="59" t="s">
        <v>101</v>
      </c>
      <c r="F22" s="60">
        <f>'Oberbergischer Kreis'!E41</f>
        <v>289</v>
      </c>
    </row>
    <row r="23" spans="1:6" ht="24.75" customHeight="1" thickBot="1">
      <c r="A23" s="32" t="s">
        <v>71</v>
      </c>
      <c r="B23" s="59" t="s">
        <v>94</v>
      </c>
      <c r="C23" s="60">
        <f>'Oberbergischer Kreis'!E26</f>
        <v>443</v>
      </c>
      <c r="D23" s="59" t="s">
        <v>118</v>
      </c>
      <c r="E23" s="59" t="s">
        <v>124</v>
      </c>
      <c r="F23" s="60">
        <f>'Oberbergischer Kreis'!E42</f>
        <v>867</v>
      </c>
    </row>
    <row r="24" spans="1:6" ht="24.75" customHeight="1" thickBot="1">
      <c r="A24" s="32" t="s">
        <v>72</v>
      </c>
      <c r="B24" s="59" t="s">
        <v>22</v>
      </c>
      <c r="C24" s="60">
        <f>'Oberbergischer Kreis'!E27</f>
        <v>217</v>
      </c>
      <c r="D24" s="59" t="s">
        <v>119</v>
      </c>
      <c r="E24" s="59" t="s">
        <v>103</v>
      </c>
      <c r="F24" s="60">
        <f>'Oberbergischer Kreis'!E43</f>
        <v>578</v>
      </c>
    </row>
    <row r="25" spans="1:6" ht="24.75" customHeight="1" thickBot="1">
      <c r="A25" s="32" t="s">
        <v>73</v>
      </c>
      <c r="B25" s="59" t="s">
        <v>7</v>
      </c>
      <c r="C25" s="60">
        <f>'Oberbergischer Kreis'!E28</f>
        <v>245</v>
      </c>
      <c r="D25" s="59" t="s">
        <v>120</v>
      </c>
      <c r="E25" s="59" t="s">
        <v>104</v>
      </c>
      <c r="F25" s="60">
        <f>'Oberbergischer Kreis'!E44</f>
        <v>289</v>
      </c>
    </row>
    <row r="26" spans="1:6" ht="24.75" customHeight="1" thickBot="1">
      <c r="A26" s="32" t="s">
        <v>74</v>
      </c>
      <c r="B26" s="59" t="s">
        <v>19</v>
      </c>
      <c r="C26" s="60">
        <f>'Oberbergischer Kreis'!E29</f>
        <v>130</v>
      </c>
      <c r="D26" s="59" t="s">
        <v>121</v>
      </c>
      <c r="E26" s="59" t="s">
        <v>105</v>
      </c>
      <c r="F26" s="60">
        <f>'Oberbergischer Kreis'!E45</f>
        <v>867</v>
      </c>
    </row>
    <row r="27" spans="1:6" ht="24.75" customHeight="1" thickBot="1">
      <c r="A27" s="32" t="s">
        <v>75</v>
      </c>
      <c r="B27" s="59" t="s">
        <v>49</v>
      </c>
      <c r="C27" s="60">
        <f>'Oberbergischer Kreis'!E30</f>
        <v>88</v>
      </c>
      <c r="D27" s="59" t="s">
        <v>122</v>
      </c>
      <c r="E27" s="59" t="s">
        <v>106</v>
      </c>
      <c r="F27" s="60">
        <f>'Oberbergischer Kreis'!E46</f>
        <v>578</v>
      </c>
    </row>
    <row r="28" spans="1:6" ht="24.75" customHeight="1" thickBot="1">
      <c r="A28" s="32" t="s">
        <v>76</v>
      </c>
      <c r="B28" s="59" t="s">
        <v>48</v>
      </c>
      <c r="C28" s="60">
        <f>'Oberbergischer Kreis'!E31</f>
        <v>53</v>
      </c>
      <c r="D28" s="59" t="s">
        <v>123</v>
      </c>
      <c r="E28" s="59" t="s">
        <v>107</v>
      </c>
      <c r="F28" s="60">
        <f>'Oberbergischer Kreis'!E47</f>
        <v>289</v>
      </c>
    </row>
    <row r="29" spans="1:7" ht="24.75" customHeight="1" thickBot="1">
      <c r="A29" s="32" t="s">
        <v>77</v>
      </c>
      <c r="B29" s="59" t="s">
        <v>50</v>
      </c>
      <c r="C29" s="60">
        <f>'Oberbergischer Kreis'!E32</f>
        <v>44</v>
      </c>
      <c r="D29" s="59"/>
      <c r="E29" s="39"/>
      <c r="F29" s="40"/>
      <c r="G29" s="1"/>
    </row>
    <row r="30" spans="1:7" ht="12" customHeight="1" thickBot="1">
      <c r="A30" s="1"/>
      <c r="B30" s="1"/>
      <c r="C30" s="1"/>
      <c r="D30" s="1"/>
      <c r="E30" s="1"/>
      <c r="F30" s="1"/>
      <c r="G30" s="1"/>
    </row>
    <row r="31" spans="1:7" ht="31.5" customHeight="1" thickBot="1">
      <c r="A31" s="145" t="s">
        <v>85</v>
      </c>
      <c r="B31" s="146"/>
      <c r="C31" s="146"/>
      <c r="D31" s="146"/>
      <c r="E31" s="146"/>
      <c r="F31" s="147"/>
      <c r="G31" s="1"/>
    </row>
    <row r="32" spans="1:7" ht="7.5" customHeight="1">
      <c r="A32" s="1"/>
      <c r="B32" s="1"/>
      <c r="C32" s="1"/>
      <c r="D32" s="1"/>
      <c r="E32" s="1"/>
      <c r="F32" s="1"/>
      <c r="G32" s="1"/>
    </row>
    <row r="33" spans="1:7" ht="21" customHeight="1" thickBot="1">
      <c r="A33" s="148" t="s">
        <v>86</v>
      </c>
      <c r="B33" s="148"/>
      <c r="C33" s="1"/>
      <c r="D33" s="1"/>
      <c r="E33" s="1"/>
      <c r="F33" s="1"/>
      <c r="G33" s="1"/>
    </row>
    <row r="34" spans="1:7" ht="9.75" customHeight="1">
      <c r="A34" s="137" t="s">
        <v>87</v>
      </c>
      <c r="B34" s="138"/>
      <c r="C34" s="139"/>
      <c r="D34" s="1"/>
      <c r="E34" s="1"/>
      <c r="F34" s="1"/>
      <c r="G34" s="1"/>
    </row>
    <row r="35" spans="1:7" ht="21" thickBot="1">
      <c r="A35" s="140" t="s">
        <v>126</v>
      </c>
      <c r="B35" s="124"/>
      <c r="C35" s="125"/>
      <c r="D35" s="1"/>
      <c r="E35" s="1"/>
      <c r="F35" s="1"/>
      <c r="G35" s="1"/>
    </row>
    <row r="36" spans="1:7" ht="7.5" customHeight="1" thickBot="1">
      <c r="A36" s="1"/>
      <c r="B36" s="1"/>
      <c r="C36" s="1"/>
      <c r="D36" s="1"/>
      <c r="E36" s="1"/>
      <c r="F36" s="1"/>
      <c r="G36" s="1"/>
    </row>
    <row r="37" spans="1:6" ht="12.75" customHeight="1">
      <c r="A37" s="137" t="s">
        <v>41</v>
      </c>
      <c r="B37" s="141"/>
      <c r="C37" s="142"/>
      <c r="D37" s="135" t="s">
        <v>88</v>
      </c>
      <c r="E37" s="136"/>
      <c r="F37" s="136"/>
    </row>
    <row r="38" spans="1:6" ht="21" thickBot="1">
      <c r="A38" s="140" t="s">
        <v>114</v>
      </c>
      <c r="B38" s="143"/>
      <c r="C38" s="144"/>
      <c r="D38" s="135" t="s">
        <v>89</v>
      </c>
      <c r="E38" s="136"/>
      <c r="F38" s="136"/>
    </row>
  </sheetData>
  <mergeCells count="20">
    <mergeCell ref="A1:F1"/>
    <mergeCell ref="A2:F2"/>
    <mergeCell ref="A10:B10"/>
    <mergeCell ref="D10:E10"/>
    <mergeCell ref="A31:F31"/>
    <mergeCell ref="A33:B33"/>
    <mergeCell ref="A3:F3"/>
    <mergeCell ref="A5:F5"/>
    <mergeCell ref="A7:B7"/>
    <mergeCell ref="A8:B8"/>
    <mergeCell ref="A9:B9"/>
    <mergeCell ref="D7:E7"/>
    <mergeCell ref="D8:E8"/>
    <mergeCell ref="D9:E9"/>
    <mergeCell ref="D37:F37"/>
    <mergeCell ref="D38:F38"/>
    <mergeCell ref="A34:C34"/>
    <mergeCell ref="A35:C35"/>
    <mergeCell ref="A37:C37"/>
    <mergeCell ref="A38:C38"/>
  </mergeCells>
  <printOptions/>
  <pageMargins left="0.75" right="0.75" top="1" bottom="1" header="0.4921259845" footer="0.492125984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K61"/>
  <sheetViews>
    <sheetView view="pageBreakPreview" zoomScale="115" zoomScaleSheetLayoutView="115" workbookViewId="0" topLeftCell="A6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26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13950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1333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7365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107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7258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0.4819080023555585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3126</v>
      </c>
      <c r="F17" s="30">
        <f>SUM(E17/$D$12)</f>
        <v>0.4306971617525489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1737</v>
      </c>
      <c r="F18" s="30">
        <f aca="true" t="shared" si="0" ref="F18:F47">SUM(E18/$D$12)</f>
        <v>0.23932212730779828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873</v>
      </c>
      <c r="F19" s="30">
        <f t="shared" si="0"/>
        <v>0.12028106916505925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563</v>
      </c>
      <c r="F20" s="30">
        <f t="shared" si="0"/>
        <v>0.0775695783962524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110</v>
      </c>
      <c r="F21" s="30">
        <f t="shared" si="0"/>
        <v>0.015155690272802424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48</v>
      </c>
      <c r="F22" s="30">
        <f t="shared" si="0"/>
        <v>0.006613392119041058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93</v>
      </c>
      <c r="F23" s="30">
        <f t="shared" si="0"/>
        <v>0.012813447230642051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49</v>
      </c>
      <c r="F24" s="30">
        <f t="shared" si="0"/>
        <v>0.00675117112152108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26</v>
      </c>
      <c r="F25" s="30">
        <f t="shared" si="0"/>
        <v>0.0035822540644805732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9</v>
      </c>
      <c r="F26" s="30">
        <f t="shared" si="0"/>
        <v>0.0012400110223201985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8</v>
      </c>
      <c r="F27" s="30">
        <f t="shared" si="0"/>
        <v>0.0011022320198401765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14</v>
      </c>
      <c r="F28" s="30">
        <f t="shared" si="0"/>
        <v>0.0019289060347203086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13</v>
      </c>
      <c r="F29" s="30">
        <f t="shared" si="0"/>
        <v>0.0017911270322402866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8</v>
      </c>
      <c r="F30" s="30">
        <f t="shared" si="0"/>
        <v>0.0011022320198401765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9</v>
      </c>
      <c r="F31" s="30">
        <f t="shared" si="0"/>
        <v>0.0012400110223201985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4</v>
      </c>
      <c r="F32" s="30">
        <f t="shared" si="0"/>
        <v>0.0005511160099200882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24</v>
      </c>
      <c r="F33" s="30">
        <f t="shared" si="0"/>
        <v>0.003306696059520529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12</v>
      </c>
      <c r="F34" s="30">
        <f t="shared" si="0"/>
        <v>0.0016533480297602646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34</v>
      </c>
      <c r="F35" s="30">
        <f t="shared" si="0"/>
        <v>0.00468448608432075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12</v>
      </c>
      <c r="F36" s="30">
        <f t="shared" si="0"/>
        <v>0.0016533480297602646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83</v>
      </c>
      <c r="F37" s="30">
        <f t="shared" si="0"/>
        <v>0.01143565720584183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7</v>
      </c>
      <c r="F38" s="30">
        <f t="shared" si="0"/>
        <v>0.0009644530173601543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66</v>
      </c>
      <c r="F39" s="30">
        <f t="shared" si="0"/>
        <v>0.009093414163681455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44</v>
      </c>
      <c r="F40" s="30">
        <f t="shared" si="0"/>
        <v>0.00606227610912097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22</v>
      </c>
      <c r="F41" s="30">
        <f t="shared" si="0"/>
        <v>0.003031138054560485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66</v>
      </c>
      <c r="F42" s="30">
        <f t="shared" si="0"/>
        <v>0.009093414163681455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44</v>
      </c>
      <c r="F43" s="30">
        <f t="shared" si="0"/>
        <v>0.00606227610912097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22</v>
      </c>
      <c r="F44" s="30">
        <f t="shared" si="0"/>
        <v>0.003031138054560485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66</v>
      </c>
      <c r="F45" s="30">
        <f t="shared" si="0"/>
        <v>0.009093414163681455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44</v>
      </c>
      <c r="F46" s="30">
        <f t="shared" si="0"/>
        <v>0.00606227610912097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22</v>
      </c>
      <c r="F47" s="30">
        <f t="shared" si="0"/>
        <v>0.003031138054560485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3126</v>
      </c>
      <c r="F53" s="30">
        <f aca="true" t="shared" si="1" ref="F53:F58">SUM(E53/$D$12)</f>
        <v>0.4306971617525489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1737</v>
      </c>
      <c r="F54" s="30">
        <f t="shared" si="1"/>
        <v>0.23932212730779828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873</v>
      </c>
      <c r="F55" s="30">
        <f t="shared" si="1"/>
        <v>0.12028106916505925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563</v>
      </c>
      <c r="F56" s="30">
        <f t="shared" si="1"/>
        <v>0.0775695783962524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110</v>
      </c>
      <c r="F57" s="30">
        <f t="shared" si="1"/>
        <v>0.015155690272802424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849</v>
      </c>
      <c r="F58" s="30">
        <f t="shared" si="1"/>
        <v>0.11697437310553871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B58:D58"/>
    <mergeCell ref="B56:D56"/>
    <mergeCell ref="B57:D57"/>
    <mergeCell ref="A6:C6"/>
    <mergeCell ref="D6:E6"/>
    <mergeCell ref="A49:B49"/>
    <mergeCell ref="C49:F49"/>
    <mergeCell ref="B26:D26"/>
    <mergeCell ref="B27:D27"/>
    <mergeCell ref="B28:D28"/>
    <mergeCell ref="B29:D29"/>
    <mergeCell ref="B54:D54"/>
    <mergeCell ref="B55:D55"/>
    <mergeCell ref="B52:D52"/>
    <mergeCell ref="B53:D53"/>
    <mergeCell ref="B48:D48"/>
    <mergeCell ref="B36:D36"/>
    <mergeCell ref="A50:B50"/>
    <mergeCell ref="C50:F50"/>
    <mergeCell ref="B37:D37"/>
    <mergeCell ref="B22:D22"/>
    <mergeCell ref="B23:D23"/>
    <mergeCell ref="B24:D24"/>
    <mergeCell ref="B25:D25"/>
    <mergeCell ref="B47:D47"/>
    <mergeCell ref="B33:D33"/>
    <mergeCell ref="B34:D34"/>
    <mergeCell ref="B35:D35"/>
    <mergeCell ref="B38:D38"/>
    <mergeCell ref="B39:D39"/>
    <mergeCell ref="B40:D40"/>
    <mergeCell ref="B41:D41"/>
    <mergeCell ref="B42:D42"/>
    <mergeCell ref="B43:D43"/>
    <mergeCell ref="B21:D21"/>
    <mergeCell ref="A12:B12"/>
    <mergeCell ref="B18:D18"/>
    <mergeCell ref="A1:F1"/>
    <mergeCell ref="B17:D17"/>
    <mergeCell ref="A9:B9"/>
    <mergeCell ref="A7:B7"/>
    <mergeCell ref="A8:B8"/>
    <mergeCell ref="A10:B10"/>
    <mergeCell ref="A2:F2"/>
    <mergeCell ref="A3:F3"/>
    <mergeCell ref="B16:D16"/>
    <mergeCell ref="B19:D19"/>
    <mergeCell ref="B20:D20"/>
    <mergeCell ref="A4:F4"/>
    <mergeCell ref="A11:B11"/>
    <mergeCell ref="A14:B14"/>
    <mergeCell ref="B44:D44"/>
    <mergeCell ref="B45:D45"/>
    <mergeCell ref="B46:D46"/>
    <mergeCell ref="B30:D30"/>
    <mergeCell ref="B31:D31"/>
    <mergeCell ref="B32:D32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K61"/>
  <sheetViews>
    <sheetView view="pageBreakPreview" zoomScale="115" zoomScaleSheetLayoutView="115" workbookViewId="0" topLeftCell="A4">
      <selection activeCell="D13" sqref="D13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27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37152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2466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18761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278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18483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0.47354737745469233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8419</v>
      </c>
      <c r="F17" s="30">
        <f>SUM(E17/$D$12)</f>
        <v>0.4554996483254883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4217</v>
      </c>
      <c r="F18" s="30">
        <f aca="true" t="shared" si="0" ref="F18:F47">SUM(E18/$D$12)</f>
        <v>0.22815560244549046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1913</v>
      </c>
      <c r="F19" s="30">
        <f t="shared" si="0"/>
        <v>0.10350051398582481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1425</v>
      </c>
      <c r="F20" s="30">
        <f t="shared" si="0"/>
        <v>0.07709787372179841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332</v>
      </c>
      <c r="F21" s="30">
        <f t="shared" si="0"/>
        <v>0.017962451982903208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138</v>
      </c>
      <c r="F22" s="30">
        <f t="shared" si="0"/>
        <v>0.0074663204025320565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174</v>
      </c>
      <c r="F23" s="30">
        <f t="shared" si="0"/>
        <v>0.009414056159714333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105</v>
      </c>
      <c r="F24" s="30">
        <f t="shared" si="0"/>
        <v>0.005680895958448304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78</v>
      </c>
      <c r="F25" s="30">
        <f t="shared" si="0"/>
        <v>0.004220094140561597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88</v>
      </c>
      <c r="F26" s="30">
        <f t="shared" si="0"/>
        <v>0.004761131850890007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42</v>
      </c>
      <c r="F27" s="30">
        <f t="shared" si="0"/>
        <v>0.0022723583833793217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64</v>
      </c>
      <c r="F28" s="30">
        <f t="shared" si="0"/>
        <v>0.0034626413461018232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35</v>
      </c>
      <c r="F29" s="30">
        <f t="shared" si="0"/>
        <v>0.0018936319861494347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21</v>
      </c>
      <c r="F30" s="30">
        <f t="shared" si="0"/>
        <v>0.0011361791916896609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10</v>
      </c>
      <c r="F31" s="30">
        <f t="shared" si="0"/>
        <v>0.0005410377103284099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12</v>
      </c>
      <c r="F32" s="30">
        <f t="shared" si="0"/>
        <v>0.0006492452523940919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84</v>
      </c>
      <c r="F33" s="30">
        <f t="shared" si="0"/>
        <v>0.004544716766758643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32</v>
      </c>
      <c r="F34" s="30">
        <f t="shared" si="0"/>
        <v>0.0017313206730509116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124</v>
      </c>
      <c r="F35" s="30">
        <f t="shared" si="0"/>
        <v>0.006708867608072283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50</v>
      </c>
      <c r="F36" s="30">
        <f t="shared" si="0"/>
        <v>0.0027051885516420496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249</v>
      </c>
      <c r="F37" s="30">
        <f t="shared" si="0"/>
        <v>0.013471838987177406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25</v>
      </c>
      <c r="F38" s="30">
        <f t="shared" si="0"/>
        <v>0.0013525942758210248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141</v>
      </c>
      <c r="F39" s="30">
        <f t="shared" si="0"/>
        <v>0.007628631715630579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94</v>
      </c>
      <c r="F40" s="30">
        <f t="shared" si="0"/>
        <v>0.005085754477087053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47</v>
      </c>
      <c r="F41" s="30">
        <f t="shared" si="0"/>
        <v>0.0025428772385435263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141</v>
      </c>
      <c r="F42" s="30">
        <f t="shared" si="0"/>
        <v>0.007628631715630579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94</v>
      </c>
      <c r="F43" s="30">
        <f t="shared" si="0"/>
        <v>0.005085754477087053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47</v>
      </c>
      <c r="F44" s="30">
        <f t="shared" si="0"/>
        <v>0.0025428772385435263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141</v>
      </c>
      <c r="F45" s="30">
        <f t="shared" si="0"/>
        <v>0.007628631715630579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94</v>
      </c>
      <c r="F46" s="30">
        <f t="shared" si="0"/>
        <v>0.005085754477087053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47</v>
      </c>
      <c r="F47" s="30">
        <f t="shared" si="0"/>
        <v>0.0025428772385435263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8419</v>
      </c>
      <c r="F53" s="30">
        <f aca="true" t="shared" si="1" ref="F53:F58">SUM(E53/$D$12)</f>
        <v>0.4554996483254883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4217</v>
      </c>
      <c r="F54" s="30">
        <f t="shared" si="1"/>
        <v>0.22815560244549046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1913</v>
      </c>
      <c r="F55" s="30">
        <f t="shared" si="1"/>
        <v>0.10350051398582481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1425</v>
      </c>
      <c r="F56" s="30">
        <f t="shared" si="1"/>
        <v>0.07709787372179841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332</v>
      </c>
      <c r="F57" s="30">
        <f t="shared" si="1"/>
        <v>0.017962451982903208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2177</v>
      </c>
      <c r="F58" s="30">
        <f t="shared" si="1"/>
        <v>0.11778390953849484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A50:B50"/>
    <mergeCell ref="C50:F50"/>
    <mergeCell ref="A6:C6"/>
    <mergeCell ref="D6:E6"/>
    <mergeCell ref="A49:B49"/>
    <mergeCell ref="C49:F49"/>
    <mergeCell ref="B29:D29"/>
    <mergeCell ref="B30:D30"/>
    <mergeCell ref="B31:D31"/>
    <mergeCell ref="B32:D32"/>
    <mergeCell ref="B47:D47"/>
    <mergeCell ref="B48:D48"/>
    <mergeCell ref="B26:D26"/>
    <mergeCell ref="B27:D27"/>
    <mergeCell ref="B28:D28"/>
    <mergeCell ref="B36:D36"/>
    <mergeCell ref="B33:D33"/>
    <mergeCell ref="B34:D34"/>
    <mergeCell ref="B35:D35"/>
    <mergeCell ref="B38:D38"/>
    <mergeCell ref="B22:D22"/>
    <mergeCell ref="B23:D23"/>
    <mergeCell ref="B24:D24"/>
    <mergeCell ref="B37:D37"/>
    <mergeCell ref="A3:F3"/>
    <mergeCell ref="A1:F1"/>
    <mergeCell ref="B17:D17"/>
    <mergeCell ref="A9:B9"/>
    <mergeCell ref="A14:B14"/>
    <mergeCell ref="A7:B7"/>
    <mergeCell ref="A8:B8"/>
    <mergeCell ref="A10:B10"/>
    <mergeCell ref="A2:F2"/>
    <mergeCell ref="A4:F4"/>
    <mergeCell ref="B52:D52"/>
    <mergeCell ref="B53:D53"/>
    <mergeCell ref="B16:D16"/>
    <mergeCell ref="A11:B11"/>
    <mergeCell ref="A12:B12"/>
    <mergeCell ref="B18:D18"/>
    <mergeCell ref="B19:D19"/>
    <mergeCell ref="B20:D20"/>
    <mergeCell ref="B25:D25"/>
    <mergeCell ref="B21:D21"/>
    <mergeCell ref="B54:D54"/>
    <mergeCell ref="B55:D55"/>
    <mergeCell ref="B58:D58"/>
    <mergeCell ref="B56:D56"/>
    <mergeCell ref="B57:D57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K61"/>
  <sheetViews>
    <sheetView view="pageBreakPreview" zoomScale="115" zoomScaleSheetLayoutView="115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28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11590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639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5775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92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5683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0.4722381224957069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2728</v>
      </c>
      <c r="F17" s="30">
        <f>SUM(E17/$D$12)</f>
        <v>0.48002815414393807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1169</v>
      </c>
      <c r="F18" s="30">
        <f aca="true" t="shared" si="0" ref="F18:F47">SUM(E18/$D$12)</f>
        <v>0.20570121414745732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545</v>
      </c>
      <c r="F19" s="30">
        <f t="shared" si="0"/>
        <v>0.09590005278901989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457</v>
      </c>
      <c r="F20" s="30">
        <f t="shared" si="0"/>
        <v>0.0804152736230864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89</v>
      </c>
      <c r="F21" s="30">
        <f t="shared" si="0"/>
        <v>0.015660742565546365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46</v>
      </c>
      <c r="F22" s="30">
        <f t="shared" si="0"/>
        <v>0.008094316382192504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44</v>
      </c>
      <c r="F23" s="30">
        <f t="shared" si="0"/>
        <v>0.007742389582966743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54</v>
      </c>
      <c r="F24" s="30">
        <f t="shared" si="0"/>
        <v>0.009502023579095548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17</v>
      </c>
      <c r="F25" s="30">
        <f t="shared" si="0"/>
        <v>0.002991377793418969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36</v>
      </c>
      <c r="F26" s="30">
        <f t="shared" si="0"/>
        <v>0.006334682386063699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11</v>
      </c>
      <c r="F27" s="30">
        <f t="shared" si="0"/>
        <v>0.0019355973957416858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19</v>
      </c>
      <c r="F28" s="30">
        <f t="shared" si="0"/>
        <v>0.00334330459264473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11</v>
      </c>
      <c r="F29" s="30">
        <f t="shared" si="0"/>
        <v>0.0019355973957416858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5</v>
      </c>
      <c r="F30" s="30">
        <f t="shared" si="0"/>
        <v>0.0008798169980644026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3</v>
      </c>
      <c r="F31" s="30">
        <f t="shared" si="0"/>
        <v>0.0005278901988386416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5</v>
      </c>
      <c r="F32" s="30">
        <f t="shared" si="0"/>
        <v>0.0008798169980644026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26</v>
      </c>
      <c r="F33" s="30">
        <f t="shared" si="0"/>
        <v>0.004575048389934893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5</v>
      </c>
      <c r="F34" s="30">
        <f t="shared" si="0"/>
        <v>0.0008798169980644026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21</v>
      </c>
      <c r="F35" s="30">
        <f t="shared" si="0"/>
        <v>0.003695231391870491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14</v>
      </c>
      <c r="F36" s="30">
        <f t="shared" si="0"/>
        <v>0.002463487594580327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48</v>
      </c>
      <c r="F37" s="30">
        <f t="shared" si="0"/>
        <v>0.008446243181418265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6</v>
      </c>
      <c r="F38" s="30">
        <f t="shared" si="0"/>
        <v>0.0010557803976772831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54</v>
      </c>
      <c r="F39" s="30">
        <f t="shared" si="0"/>
        <v>0.009502023579095548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36</v>
      </c>
      <c r="F40" s="30">
        <f t="shared" si="0"/>
        <v>0.006334682386063699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18</v>
      </c>
      <c r="F41" s="30">
        <f t="shared" si="0"/>
        <v>0.0031673411930318494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54</v>
      </c>
      <c r="F42" s="30">
        <f t="shared" si="0"/>
        <v>0.009502023579095548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36</v>
      </c>
      <c r="F43" s="30">
        <f t="shared" si="0"/>
        <v>0.006334682386063699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18</v>
      </c>
      <c r="F44" s="30">
        <f t="shared" si="0"/>
        <v>0.0031673411930318494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54</v>
      </c>
      <c r="F45" s="30">
        <f t="shared" si="0"/>
        <v>0.009502023579095548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36</v>
      </c>
      <c r="F46" s="30">
        <f t="shared" si="0"/>
        <v>0.006334682386063699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18</v>
      </c>
      <c r="F47" s="30">
        <f t="shared" si="0"/>
        <v>0.0031673411930318494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2728</v>
      </c>
      <c r="F53" s="30">
        <f aca="true" t="shared" si="1" ref="F53:F58">SUM(E53/$D$12)</f>
        <v>0.48002815414393807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1169</v>
      </c>
      <c r="F54" s="30">
        <f t="shared" si="1"/>
        <v>0.20570121414745732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545</v>
      </c>
      <c r="F55" s="30">
        <f t="shared" si="1"/>
        <v>0.09590005278901989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457</v>
      </c>
      <c r="F56" s="30">
        <f t="shared" si="1"/>
        <v>0.0804152736230864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89</v>
      </c>
      <c r="F57" s="30">
        <f t="shared" si="1"/>
        <v>0.015660742565546365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695</v>
      </c>
      <c r="F58" s="30">
        <f t="shared" si="1"/>
        <v>0.12229456273095196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C50:F50"/>
    <mergeCell ref="A6:C6"/>
    <mergeCell ref="D6:E6"/>
    <mergeCell ref="A49:B49"/>
    <mergeCell ref="C49:F49"/>
    <mergeCell ref="B26:D26"/>
    <mergeCell ref="B27:D27"/>
    <mergeCell ref="B28:D28"/>
    <mergeCell ref="B21:D21"/>
    <mergeCell ref="B22:D22"/>
    <mergeCell ref="B54:D54"/>
    <mergeCell ref="B55:D55"/>
    <mergeCell ref="B58:D58"/>
    <mergeCell ref="B56:D56"/>
    <mergeCell ref="B57:D57"/>
    <mergeCell ref="B52:D52"/>
    <mergeCell ref="B53:D53"/>
    <mergeCell ref="B16:D16"/>
    <mergeCell ref="A11:B11"/>
    <mergeCell ref="A12:B12"/>
    <mergeCell ref="B18:D18"/>
    <mergeCell ref="B19:D19"/>
    <mergeCell ref="B20:D20"/>
    <mergeCell ref="A14:B14"/>
    <mergeCell ref="A50:B50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23:D23"/>
    <mergeCell ref="B24:D24"/>
    <mergeCell ref="B25:D25"/>
    <mergeCell ref="B37:D37"/>
    <mergeCell ref="B29:D29"/>
    <mergeCell ref="B30:D30"/>
    <mergeCell ref="B31:D31"/>
    <mergeCell ref="B32:D32"/>
    <mergeCell ref="B47:D47"/>
    <mergeCell ref="B48:D48"/>
    <mergeCell ref="B36:D36"/>
    <mergeCell ref="B33:D33"/>
    <mergeCell ref="B34:D34"/>
    <mergeCell ref="B35:D35"/>
    <mergeCell ref="B38:D38"/>
    <mergeCell ref="B39:D39"/>
    <mergeCell ref="B40:D40"/>
    <mergeCell ref="B41:D41"/>
    <mergeCell ref="B46:D46"/>
    <mergeCell ref="B42:D42"/>
    <mergeCell ref="B43:D43"/>
    <mergeCell ref="B44:D44"/>
    <mergeCell ref="B45:D4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K61"/>
  <sheetViews>
    <sheetView view="pageBreakPreview" zoomScaleSheetLayoutView="100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9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15191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1016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7455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74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7381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0.4599864256185599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3670</v>
      </c>
      <c r="F17" s="30">
        <f>SUM(E17/$D$12)</f>
        <v>0.49722259856388024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1435</v>
      </c>
      <c r="F18" s="30">
        <f aca="true" t="shared" si="0" ref="F18:F47">SUM(E18/$D$12)</f>
        <v>0.19441810052838368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882</v>
      </c>
      <c r="F19" s="30">
        <f t="shared" si="0"/>
        <v>0.11949600325159193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553</v>
      </c>
      <c r="F20" s="30">
        <f t="shared" si="0"/>
        <v>0.07492209727679176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94</v>
      </c>
      <c r="F21" s="30">
        <f t="shared" si="0"/>
        <v>0.01273540170708576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44</v>
      </c>
      <c r="F22" s="30">
        <f t="shared" si="0"/>
        <v>0.005961251862891207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81</v>
      </c>
      <c r="F23" s="30">
        <f t="shared" si="0"/>
        <v>0.010974122747595176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42</v>
      </c>
      <c r="F24" s="30">
        <f t="shared" si="0"/>
        <v>0.005690285869123425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14</v>
      </c>
      <c r="F25" s="30">
        <f t="shared" si="0"/>
        <v>0.001896761956374475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16</v>
      </c>
      <c r="F26" s="30">
        <f t="shared" si="0"/>
        <v>0.0021677279501422573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11</v>
      </c>
      <c r="F27" s="30">
        <f t="shared" si="0"/>
        <v>0.0014903129657228018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11</v>
      </c>
      <c r="F28" s="30">
        <f t="shared" si="0"/>
        <v>0.0014903129657228018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5</v>
      </c>
      <c r="F29" s="30">
        <f t="shared" si="0"/>
        <v>0.0006774149844194553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10</v>
      </c>
      <c r="F30" s="30">
        <f t="shared" si="0"/>
        <v>0.0013548299688389107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4</v>
      </c>
      <c r="F31" s="30">
        <f t="shared" si="0"/>
        <v>0.0005419319875355643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3</v>
      </c>
      <c r="F32" s="30">
        <f t="shared" si="0"/>
        <v>0.0004064489906516732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20</v>
      </c>
      <c r="F33" s="30">
        <f t="shared" si="0"/>
        <v>0.0027096599376778214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13</v>
      </c>
      <c r="F34" s="30">
        <f t="shared" si="0"/>
        <v>0.001761278959490584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20</v>
      </c>
      <c r="F35" s="30">
        <f t="shared" si="0"/>
        <v>0.0027096599376778214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12</v>
      </c>
      <c r="F36" s="30">
        <f t="shared" si="0"/>
        <v>0.001625795962606693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76</v>
      </c>
      <c r="F37" s="30">
        <f t="shared" si="0"/>
        <v>0.010296707763175721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5</v>
      </c>
      <c r="F38" s="30">
        <f t="shared" si="0"/>
        <v>0.0006774149844194553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60</v>
      </c>
      <c r="F39" s="30">
        <f t="shared" si="0"/>
        <v>0.008128979813033465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40</v>
      </c>
      <c r="F40" s="30">
        <f t="shared" si="0"/>
        <v>0.005419319875355643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20</v>
      </c>
      <c r="F41" s="30">
        <f t="shared" si="0"/>
        <v>0.0027096599376778214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60</v>
      </c>
      <c r="F42" s="30">
        <f t="shared" si="0"/>
        <v>0.008128979813033465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40</v>
      </c>
      <c r="F43" s="30">
        <f t="shared" si="0"/>
        <v>0.005419319875355643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20</v>
      </c>
      <c r="F44" s="30">
        <f t="shared" si="0"/>
        <v>0.0027096599376778214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60</v>
      </c>
      <c r="F45" s="30">
        <f t="shared" si="0"/>
        <v>0.008128979813033465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40</v>
      </c>
      <c r="F46" s="30">
        <f t="shared" si="0"/>
        <v>0.005419319875355643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20</v>
      </c>
      <c r="F47" s="30">
        <f t="shared" si="0"/>
        <v>0.0027096599376778214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3670</v>
      </c>
      <c r="F53" s="30">
        <f aca="true" t="shared" si="1" ref="F53:F58">SUM(E53/$D$12)</f>
        <v>0.49722259856388024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1435</v>
      </c>
      <c r="F54" s="30">
        <f t="shared" si="1"/>
        <v>0.19441810052838368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882</v>
      </c>
      <c r="F55" s="30">
        <f t="shared" si="1"/>
        <v>0.11949600325159193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553</v>
      </c>
      <c r="F56" s="30">
        <f t="shared" si="1"/>
        <v>0.07492209727679176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94</v>
      </c>
      <c r="F57" s="30">
        <f t="shared" si="1"/>
        <v>0.01273540170708576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747</v>
      </c>
      <c r="F58" s="30">
        <f t="shared" si="1"/>
        <v>0.10120579867226663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A50:B50"/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29:D29"/>
    <mergeCell ref="B30:D30"/>
    <mergeCell ref="B31:D31"/>
    <mergeCell ref="B27:D27"/>
    <mergeCell ref="B28:D28"/>
    <mergeCell ref="B21:D21"/>
    <mergeCell ref="B22:D22"/>
    <mergeCell ref="B23:D23"/>
    <mergeCell ref="B24:D24"/>
    <mergeCell ref="B25:D25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52:D52"/>
    <mergeCell ref="B53:D53"/>
    <mergeCell ref="B16:D16"/>
    <mergeCell ref="A11:B11"/>
    <mergeCell ref="A12:B12"/>
    <mergeCell ref="B18:D18"/>
    <mergeCell ref="B19:D19"/>
    <mergeCell ref="B20:D20"/>
    <mergeCell ref="A14:B14"/>
    <mergeCell ref="B26:D26"/>
    <mergeCell ref="B54:D54"/>
    <mergeCell ref="B55:D55"/>
    <mergeCell ref="B58:D58"/>
    <mergeCell ref="B56:D56"/>
    <mergeCell ref="B57:D57"/>
    <mergeCell ref="B32:D32"/>
    <mergeCell ref="B38:D38"/>
    <mergeCell ref="B39:D39"/>
    <mergeCell ref="B40:D40"/>
    <mergeCell ref="B46:D46"/>
    <mergeCell ref="B37:D37"/>
    <mergeCell ref="B47:D47"/>
    <mergeCell ref="B48:D48"/>
    <mergeCell ref="B41:D41"/>
    <mergeCell ref="B42:D42"/>
    <mergeCell ref="B43:D43"/>
    <mergeCell ref="B44:D44"/>
    <mergeCell ref="B45:D4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K61"/>
  <sheetViews>
    <sheetView view="pageBreakPreview" zoomScale="115" zoomScaleSheetLayoutView="115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29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9347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730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4606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61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4545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0.4570804803016771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2126</v>
      </c>
      <c r="F17" s="30">
        <f>SUM(E17/$D$12)</f>
        <v>0.46776677667766775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1028</v>
      </c>
      <c r="F18" s="30">
        <f aca="true" t="shared" si="0" ref="F18:F47">SUM(E18/$D$12)</f>
        <v>0.22618261826182617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410</v>
      </c>
      <c r="F19" s="30">
        <f t="shared" si="0"/>
        <v>0.09020902090209021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345</v>
      </c>
      <c r="F20" s="30">
        <f t="shared" si="0"/>
        <v>0.07590759075907591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50</v>
      </c>
      <c r="F21" s="30">
        <f t="shared" si="0"/>
        <v>0.011001100110011002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21</v>
      </c>
      <c r="F22" s="30">
        <f t="shared" si="0"/>
        <v>0.0046204620462046205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34</v>
      </c>
      <c r="F23" s="30">
        <f t="shared" si="0"/>
        <v>0.007480748074807481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30</v>
      </c>
      <c r="F24" s="30">
        <f t="shared" si="0"/>
        <v>0.006600660066006601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14</v>
      </c>
      <c r="F25" s="30">
        <f t="shared" si="0"/>
        <v>0.0030803080308030805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9</v>
      </c>
      <c r="F26" s="30">
        <f t="shared" si="0"/>
        <v>0.0019801980198019802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5</v>
      </c>
      <c r="F27" s="30">
        <f t="shared" si="0"/>
        <v>0.0011001100110011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13</v>
      </c>
      <c r="F28" s="30">
        <f t="shared" si="0"/>
        <v>0.00286028602860286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5</v>
      </c>
      <c r="F29" s="30">
        <f t="shared" si="0"/>
        <v>0.0011001100110011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6</v>
      </c>
      <c r="F30" s="30">
        <f t="shared" si="0"/>
        <v>0.0013201320132013201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2</v>
      </c>
      <c r="F31" s="30">
        <f t="shared" si="0"/>
        <v>0.00044004400440044003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1</v>
      </c>
      <c r="F32" s="30">
        <f t="shared" si="0"/>
        <v>0.00022002200220022002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17</v>
      </c>
      <c r="F33" s="30">
        <f t="shared" si="0"/>
        <v>0.0037403740374037406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6</v>
      </c>
      <c r="F34" s="30">
        <f t="shared" si="0"/>
        <v>0.0013201320132013201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28</v>
      </c>
      <c r="F35" s="30">
        <f t="shared" si="0"/>
        <v>0.006160616061606161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8</v>
      </c>
      <c r="F36" s="30">
        <f t="shared" si="0"/>
        <v>0.0017601760176017601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63</v>
      </c>
      <c r="F37" s="30">
        <f t="shared" si="0"/>
        <v>0.013861386138613862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18</v>
      </c>
      <c r="F38" s="30">
        <f t="shared" si="0"/>
        <v>0.0039603960396039604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51</v>
      </c>
      <c r="F39" s="30">
        <f t="shared" si="0"/>
        <v>0.011221122112211221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34</v>
      </c>
      <c r="F40" s="30">
        <f t="shared" si="0"/>
        <v>0.007480748074807481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17</v>
      </c>
      <c r="F41" s="30">
        <f t="shared" si="0"/>
        <v>0.0037403740374037406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51</v>
      </c>
      <c r="F42" s="30">
        <f t="shared" si="0"/>
        <v>0.011221122112211221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34</v>
      </c>
      <c r="F43" s="30">
        <f t="shared" si="0"/>
        <v>0.007480748074807481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17</v>
      </c>
      <c r="F44" s="30">
        <f t="shared" si="0"/>
        <v>0.0037403740374037406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51</v>
      </c>
      <c r="F45" s="30">
        <f t="shared" si="0"/>
        <v>0.011221122112211221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34</v>
      </c>
      <c r="F46" s="30">
        <f t="shared" si="0"/>
        <v>0.007480748074807481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17</v>
      </c>
      <c r="F47" s="30">
        <f t="shared" si="0"/>
        <v>0.0037403740374037406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2126</v>
      </c>
      <c r="F53" s="30">
        <f aca="true" t="shared" si="1" ref="F53:F58">SUM(E53/$D$12)</f>
        <v>0.46776677667766775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1028</v>
      </c>
      <c r="F54" s="30">
        <f t="shared" si="1"/>
        <v>0.22618261826182617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410</v>
      </c>
      <c r="F55" s="30">
        <f t="shared" si="1"/>
        <v>0.09020902090209021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345</v>
      </c>
      <c r="F56" s="30">
        <f t="shared" si="1"/>
        <v>0.07590759075907591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50</v>
      </c>
      <c r="F57" s="30">
        <f t="shared" si="1"/>
        <v>0.011001100110011002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586</v>
      </c>
      <c r="F58" s="30">
        <f t="shared" si="1"/>
        <v>0.12893289328932894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38:D38"/>
    <mergeCell ref="B57:D57"/>
    <mergeCell ref="A14:B14"/>
    <mergeCell ref="B54:D54"/>
    <mergeCell ref="B55:D55"/>
    <mergeCell ref="B21:D21"/>
    <mergeCell ref="B22:D22"/>
    <mergeCell ref="B23:D23"/>
    <mergeCell ref="B24:D24"/>
    <mergeCell ref="B25:D25"/>
    <mergeCell ref="B48:D48"/>
    <mergeCell ref="B58:D58"/>
    <mergeCell ref="B56:D56"/>
    <mergeCell ref="B27:D27"/>
    <mergeCell ref="B28:D28"/>
    <mergeCell ref="B37:D37"/>
    <mergeCell ref="B47:D47"/>
    <mergeCell ref="B29:D29"/>
    <mergeCell ref="B30:D30"/>
    <mergeCell ref="B31:D31"/>
    <mergeCell ref="B32:D32"/>
    <mergeCell ref="B52:D52"/>
    <mergeCell ref="B53:D53"/>
    <mergeCell ref="B16:D16"/>
    <mergeCell ref="A11:B11"/>
    <mergeCell ref="A12:B12"/>
    <mergeCell ref="B18:D18"/>
    <mergeCell ref="B19:D19"/>
    <mergeCell ref="B20:D20"/>
    <mergeCell ref="B26:D26"/>
    <mergeCell ref="A50:B50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K61"/>
  <sheetViews>
    <sheetView view="pageBreakPreview" zoomScale="115" zoomScaleSheetLayoutView="115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30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7737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734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3450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56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3394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0.4072718687286035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1719</v>
      </c>
      <c r="F17" s="30">
        <f>SUM(E17/$D$12)</f>
        <v>0.5064820271066588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616</v>
      </c>
      <c r="F18" s="30">
        <f aca="true" t="shared" si="0" ref="F18:F47">SUM(E18/$D$12)</f>
        <v>0.18149675898644668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287</v>
      </c>
      <c r="F19" s="30">
        <f t="shared" si="0"/>
        <v>0.08456098998232174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247</v>
      </c>
      <c r="F20" s="30">
        <f t="shared" si="0"/>
        <v>0.072775486152033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59</v>
      </c>
      <c r="F21" s="30">
        <f t="shared" si="0"/>
        <v>0.0173836181496759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27</v>
      </c>
      <c r="F22" s="30">
        <f t="shared" si="0"/>
        <v>0.007955215085444903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39</v>
      </c>
      <c r="F23" s="30">
        <f t="shared" si="0"/>
        <v>0.011490866234531527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20</v>
      </c>
      <c r="F24" s="30">
        <f t="shared" si="0"/>
        <v>0.0058927519151443725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9</v>
      </c>
      <c r="F25" s="30">
        <f t="shared" si="0"/>
        <v>0.0026517383618149676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9</v>
      </c>
      <c r="F26" s="30">
        <f t="shared" si="0"/>
        <v>0.0026517383618149676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6</v>
      </c>
      <c r="F27" s="30">
        <f t="shared" si="0"/>
        <v>0.0017678255745433118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8</v>
      </c>
      <c r="F28" s="30">
        <f t="shared" si="0"/>
        <v>0.002357100766057749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2</v>
      </c>
      <c r="F29" s="30">
        <f t="shared" si="0"/>
        <v>0.0005892751915144372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3</v>
      </c>
      <c r="F30" s="30">
        <f t="shared" si="0"/>
        <v>0.0008839127872716559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3</v>
      </c>
      <c r="F31" s="30">
        <f t="shared" si="0"/>
        <v>0.0008839127872716559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2</v>
      </c>
      <c r="F32" s="30">
        <f t="shared" si="0"/>
        <v>0.0005892751915144372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12</v>
      </c>
      <c r="F33" s="30">
        <f t="shared" si="0"/>
        <v>0.0035356511490866236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2</v>
      </c>
      <c r="F34" s="30">
        <f t="shared" si="0"/>
        <v>0.0005892751915144372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20</v>
      </c>
      <c r="F35" s="30">
        <f t="shared" si="0"/>
        <v>0.0058927519151443725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</v>
      </c>
      <c r="F36" s="30">
        <f t="shared" si="0"/>
        <v>0.0002946375957572186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30</v>
      </c>
      <c r="F37" s="30">
        <f t="shared" si="0"/>
        <v>0.00883912787271656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3</v>
      </c>
      <c r="F38" s="30">
        <f t="shared" si="0"/>
        <v>0.0008839127872716559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45</v>
      </c>
      <c r="F39" s="30">
        <f t="shared" si="0"/>
        <v>0.013258691809074838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30</v>
      </c>
      <c r="F40" s="30">
        <f t="shared" si="0"/>
        <v>0.00883912787271656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15</v>
      </c>
      <c r="F41" s="30">
        <f t="shared" si="0"/>
        <v>0.00441956393635828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45</v>
      </c>
      <c r="F42" s="30">
        <f t="shared" si="0"/>
        <v>0.013258691809074838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30</v>
      </c>
      <c r="F43" s="30">
        <f t="shared" si="0"/>
        <v>0.00883912787271656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15</v>
      </c>
      <c r="F44" s="30">
        <f t="shared" si="0"/>
        <v>0.00441956393635828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45</v>
      </c>
      <c r="F45" s="30">
        <f t="shared" si="0"/>
        <v>0.013258691809074838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30</v>
      </c>
      <c r="F46" s="30">
        <f t="shared" si="0"/>
        <v>0.00883912787271656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15</v>
      </c>
      <c r="F47" s="30">
        <f t="shared" si="0"/>
        <v>0.00441956393635828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1719</v>
      </c>
      <c r="F53" s="30">
        <f aca="true" t="shared" si="1" ref="F53:F58">SUM(E53/$D$12)</f>
        <v>0.5064820271066588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616</v>
      </c>
      <c r="F54" s="30">
        <f t="shared" si="1"/>
        <v>0.18149675898644668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287</v>
      </c>
      <c r="F55" s="30">
        <f t="shared" si="1"/>
        <v>0.08456098998232174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247</v>
      </c>
      <c r="F56" s="30">
        <f t="shared" si="1"/>
        <v>0.072775486152033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59</v>
      </c>
      <c r="F57" s="30">
        <f t="shared" si="1"/>
        <v>0.0173836181496759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466</v>
      </c>
      <c r="F58" s="30">
        <f t="shared" si="1"/>
        <v>0.13730111962286387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A50:B50"/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29:D29"/>
    <mergeCell ref="B30:D30"/>
    <mergeCell ref="B31:D31"/>
    <mergeCell ref="B27:D27"/>
    <mergeCell ref="B28:D28"/>
    <mergeCell ref="B21:D21"/>
    <mergeCell ref="B22:D22"/>
    <mergeCell ref="B23:D23"/>
    <mergeCell ref="B24:D24"/>
    <mergeCell ref="B25:D25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52:D52"/>
    <mergeCell ref="B53:D53"/>
    <mergeCell ref="B16:D16"/>
    <mergeCell ref="A11:B11"/>
    <mergeCell ref="A12:B12"/>
    <mergeCell ref="B18:D18"/>
    <mergeCell ref="B19:D19"/>
    <mergeCell ref="B20:D20"/>
    <mergeCell ref="A14:B14"/>
    <mergeCell ref="B26:D26"/>
    <mergeCell ref="B54:D54"/>
    <mergeCell ref="B55:D55"/>
    <mergeCell ref="B58:D58"/>
    <mergeCell ref="B56:D56"/>
    <mergeCell ref="B57:D57"/>
    <mergeCell ref="B32:D32"/>
    <mergeCell ref="B38:D38"/>
    <mergeCell ref="B39:D39"/>
    <mergeCell ref="B40:D40"/>
    <mergeCell ref="B46:D46"/>
    <mergeCell ref="B37:D37"/>
    <mergeCell ref="B47:D47"/>
    <mergeCell ref="B48:D48"/>
    <mergeCell ref="B41:D41"/>
    <mergeCell ref="B42:D42"/>
    <mergeCell ref="B43:D43"/>
    <mergeCell ref="B44:D44"/>
    <mergeCell ref="B45:D4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K61"/>
  <sheetViews>
    <sheetView view="pageBreakPreview" zoomScale="115" zoomScaleSheetLayoutView="115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31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12133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726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5339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79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5260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0.41519558286025354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2282</v>
      </c>
      <c r="F17" s="30">
        <f>SUM(E17/$D$12)</f>
        <v>0.4338403041825095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1162</v>
      </c>
      <c r="F18" s="30">
        <f aca="true" t="shared" si="0" ref="F18:F47">SUM(E18/$D$12)</f>
        <v>0.2209125475285171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624</v>
      </c>
      <c r="F19" s="30">
        <f t="shared" si="0"/>
        <v>0.11863117870722434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373</v>
      </c>
      <c r="F20" s="30">
        <f t="shared" si="0"/>
        <v>0.07091254752851711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69</v>
      </c>
      <c r="F21" s="30">
        <f t="shared" si="0"/>
        <v>0.01311787072243346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50</v>
      </c>
      <c r="F22" s="30">
        <f t="shared" si="0"/>
        <v>0.009505703422053232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61</v>
      </c>
      <c r="F23" s="30">
        <f t="shared" si="0"/>
        <v>0.011596958174904942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36</v>
      </c>
      <c r="F24" s="30">
        <f t="shared" si="0"/>
        <v>0.006844106463878327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21</v>
      </c>
      <c r="F25" s="30">
        <f t="shared" si="0"/>
        <v>0.0039923954372623575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67</v>
      </c>
      <c r="F26" s="30">
        <f t="shared" si="0"/>
        <v>0.01273764258555133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24</v>
      </c>
      <c r="F27" s="30">
        <f t="shared" si="0"/>
        <v>0.0045627376425855515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22</v>
      </c>
      <c r="F28" s="30">
        <f t="shared" si="0"/>
        <v>0.004182509505703422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3</v>
      </c>
      <c r="F29" s="30">
        <f t="shared" si="0"/>
        <v>0.0005703422053231939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4</v>
      </c>
      <c r="F30" s="30">
        <f t="shared" si="0"/>
        <v>0.0007604562737642585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3</v>
      </c>
      <c r="F31" s="30">
        <f t="shared" si="0"/>
        <v>0.0005703422053231939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3</v>
      </c>
      <c r="F32" s="30">
        <f t="shared" si="0"/>
        <v>0.0005703422053231939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18</v>
      </c>
      <c r="F33" s="30">
        <f t="shared" si="0"/>
        <v>0.0034220532319391636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10</v>
      </c>
      <c r="F34" s="30">
        <f t="shared" si="0"/>
        <v>0.0019011406844106464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29</v>
      </c>
      <c r="F35" s="30">
        <f t="shared" si="0"/>
        <v>0.005513307984790874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15</v>
      </c>
      <c r="F36" s="30">
        <f t="shared" si="0"/>
        <v>0.0028517110266159697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40</v>
      </c>
      <c r="F37" s="30">
        <f t="shared" si="0"/>
        <v>0.0076045627376425855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2</v>
      </c>
      <c r="F38" s="30">
        <f t="shared" si="0"/>
        <v>0.00038022813688212925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57</v>
      </c>
      <c r="F39" s="30">
        <f t="shared" si="0"/>
        <v>0.010836501901140685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38</v>
      </c>
      <c r="F40" s="30">
        <f t="shared" si="0"/>
        <v>0.007224334600760456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19</v>
      </c>
      <c r="F41" s="30">
        <f t="shared" si="0"/>
        <v>0.003612167300380228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57</v>
      </c>
      <c r="F42" s="30">
        <f t="shared" si="0"/>
        <v>0.010836501901140685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38</v>
      </c>
      <c r="F43" s="30">
        <f t="shared" si="0"/>
        <v>0.007224334600760456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19</v>
      </c>
      <c r="F44" s="30">
        <f t="shared" si="0"/>
        <v>0.003612167300380228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57</v>
      </c>
      <c r="F45" s="30">
        <f t="shared" si="0"/>
        <v>0.010836501901140685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38</v>
      </c>
      <c r="F46" s="30">
        <f t="shared" si="0"/>
        <v>0.007224334600760456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19</v>
      </c>
      <c r="F47" s="30">
        <f t="shared" si="0"/>
        <v>0.003612167300380228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2282</v>
      </c>
      <c r="F53" s="30">
        <f aca="true" t="shared" si="1" ref="F53:F58">SUM(E53/$D$12)</f>
        <v>0.4338403041825095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1162</v>
      </c>
      <c r="F54" s="30">
        <f t="shared" si="1"/>
        <v>0.2209125475285171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624</v>
      </c>
      <c r="F55" s="30">
        <f t="shared" si="1"/>
        <v>0.11863117870722434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373</v>
      </c>
      <c r="F56" s="30">
        <f t="shared" si="1"/>
        <v>0.07091254752851711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69</v>
      </c>
      <c r="F57" s="30">
        <f t="shared" si="1"/>
        <v>0.01311787072243346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750</v>
      </c>
      <c r="F58" s="30">
        <f t="shared" si="1"/>
        <v>0.14258555133079848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38:D38"/>
    <mergeCell ref="B57:D57"/>
    <mergeCell ref="A14:B14"/>
    <mergeCell ref="B54:D54"/>
    <mergeCell ref="B55:D55"/>
    <mergeCell ref="B21:D21"/>
    <mergeCell ref="B22:D22"/>
    <mergeCell ref="B23:D23"/>
    <mergeCell ref="B24:D24"/>
    <mergeCell ref="B25:D25"/>
    <mergeCell ref="B48:D48"/>
    <mergeCell ref="B58:D58"/>
    <mergeCell ref="B56:D56"/>
    <mergeCell ref="B27:D27"/>
    <mergeCell ref="B28:D28"/>
    <mergeCell ref="B37:D37"/>
    <mergeCell ref="B47:D47"/>
    <mergeCell ref="B29:D29"/>
    <mergeCell ref="B30:D30"/>
    <mergeCell ref="B31:D31"/>
    <mergeCell ref="B32:D32"/>
    <mergeCell ref="B52:D52"/>
    <mergeCell ref="B53:D53"/>
    <mergeCell ref="B16:D16"/>
    <mergeCell ref="A11:B11"/>
    <mergeCell ref="A12:B12"/>
    <mergeCell ref="B18:D18"/>
    <mergeCell ref="B19:D19"/>
    <mergeCell ref="B20:D20"/>
    <mergeCell ref="B26:D26"/>
    <mergeCell ref="A50:B50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K61"/>
  <sheetViews>
    <sheetView view="pageBreakPreview" zoomScale="115" zoomScaleSheetLayoutView="115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32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16699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1124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7792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115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7677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0.4371879032710543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3531</v>
      </c>
      <c r="F17" s="30">
        <f>SUM(E17/$D$12)</f>
        <v>0.4599452911293474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1617</v>
      </c>
      <c r="F18" s="30">
        <f aca="true" t="shared" si="0" ref="F18:F47">SUM(E18/$D$12)</f>
        <v>0.21062915201250487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655</v>
      </c>
      <c r="F19" s="30">
        <f t="shared" si="0"/>
        <v>0.08531978637488602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651</v>
      </c>
      <c r="F20" s="30">
        <f t="shared" si="0"/>
        <v>0.08479874951152794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130</v>
      </c>
      <c r="F21" s="30">
        <f t="shared" si="0"/>
        <v>0.016933698059137685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98</v>
      </c>
      <c r="F22" s="30">
        <f t="shared" si="0"/>
        <v>0.012765403152273024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80</v>
      </c>
      <c r="F23" s="30">
        <f t="shared" si="0"/>
        <v>0.010420737267161652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73</v>
      </c>
      <c r="F24" s="30">
        <f t="shared" si="0"/>
        <v>0.009508922756285006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28</v>
      </c>
      <c r="F25" s="30">
        <f t="shared" si="0"/>
        <v>0.003647258043506578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34</v>
      </c>
      <c r="F26" s="30">
        <f t="shared" si="0"/>
        <v>0.004428813338543702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53</v>
      </c>
      <c r="F27" s="30">
        <f t="shared" si="0"/>
        <v>0.006903738439494594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6</v>
      </c>
      <c r="F28" s="30">
        <f t="shared" si="0"/>
        <v>0.0007815552950371239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9</v>
      </c>
      <c r="F29" s="30">
        <f t="shared" si="0"/>
        <v>0.0011723329425556857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1</v>
      </c>
      <c r="F30" s="30">
        <f t="shared" si="0"/>
        <v>0.00013025921583952066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5</v>
      </c>
      <c r="F31" s="30">
        <f t="shared" si="0"/>
        <v>0.0006512960791976032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4</v>
      </c>
      <c r="F32" s="30">
        <f t="shared" si="0"/>
        <v>0.0005210368633580826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27</v>
      </c>
      <c r="F33" s="30">
        <f t="shared" si="0"/>
        <v>0.0035169988276670576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23</v>
      </c>
      <c r="F34" s="30">
        <f t="shared" si="0"/>
        <v>0.002995961964308975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55</v>
      </c>
      <c r="F35" s="30">
        <f t="shared" si="0"/>
        <v>0.007164256871173636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46</v>
      </c>
      <c r="F36" s="30">
        <f t="shared" si="0"/>
        <v>0.00599192392861795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73</v>
      </c>
      <c r="F37" s="30">
        <f t="shared" si="0"/>
        <v>0.009508922756285006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10</v>
      </c>
      <c r="F38" s="30">
        <f t="shared" si="0"/>
        <v>0.0013025921583952064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78</v>
      </c>
      <c r="F39" s="30">
        <f t="shared" si="0"/>
        <v>0.01016021883548261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52</v>
      </c>
      <c r="F40" s="30">
        <f t="shared" si="0"/>
        <v>0.006773479223655073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26</v>
      </c>
      <c r="F41" s="30">
        <f t="shared" si="0"/>
        <v>0.0033867396118275367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78</v>
      </c>
      <c r="F42" s="30">
        <f t="shared" si="0"/>
        <v>0.01016021883548261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52</v>
      </c>
      <c r="F43" s="30">
        <f t="shared" si="0"/>
        <v>0.006773479223655073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26</v>
      </c>
      <c r="F44" s="30">
        <f t="shared" si="0"/>
        <v>0.0033867396118275367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78</v>
      </c>
      <c r="F45" s="30">
        <f t="shared" si="0"/>
        <v>0.01016021883548261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52</v>
      </c>
      <c r="F46" s="30">
        <f t="shared" si="0"/>
        <v>0.006773479223655073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26</v>
      </c>
      <c r="F47" s="30">
        <f t="shared" si="0"/>
        <v>0.0033867396118275367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3531</v>
      </c>
      <c r="F53" s="30">
        <f aca="true" t="shared" si="1" ref="F53:F58">SUM(E53/$D$12)</f>
        <v>0.4599452911293474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1617</v>
      </c>
      <c r="F54" s="30">
        <f t="shared" si="1"/>
        <v>0.21062915201250487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655</v>
      </c>
      <c r="F55" s="30">
        <f t="shared" si="1"/>
        <v>0.08531978637488602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651</v>
      </c>
      <c r="F56" s="30">
        <f t="shared" si="1"/>
        <v>0.08479874951152794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130</v>
      </c>
      <c r="F57" s="30">
        <f t="shared" si="1"/>
        <v>0.016933698059137685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1093</v>
      </c>
      <c r="F58" s="30">
        <f t="shared" si="1"/>
        <v>0.14237332291259608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A50:B50"/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29:D29"/>
    <mergeCell ref="B30:D30"/>
    <mergeCell ref="B31:D31"/>
    <mergeCell ref="B27:D27"/>
    <mergeCell ref="B28:D28"/>
    <mergeCell ref="B21:D21"/>
    <mergeCell ref="B22:D22"/>
    <mergeCell ref="B23:D23"/>
    <mergeCell ref="B24:D24"/>
    <mergeCell ref="B25:D25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52:D52"/>
    <mergeCell ref="B53:D53"/>
    <mergeCell ref="B16:D16"/>
    <mergeCell ref="A11:B11"/>
    <mergeCell ref="A12:B12"/>
    <mergeCell ref="B18:D18"/>
    <mergeCell ref="B19:D19"/>
    <mergeCell ref="B20:D20"/>
    <mergeCell ref="A14:B14"/>
    <mergeCell ref="B26:D26"/>
    <mergeCell ref="B54:D54"/>
    <mergeCell ref="B55:D55"/>
    <mergeCell ref="B58:D58"/>
    <mergeCell ref="B56:D56"/>
    <mergeCell ref="B57:D57"/>
    <mergeCell ref="B32:D32"/>
    <mergeCell ref="B38:D38"/>
    <mergeCell ref="B39:D39"/>
    <mergeCell ref="B40:D40"/>
    <mergeCell ref="B46:D46"/>
    <mergeCell ref="B37:D37"/>
    <mergeCell ref="B47:D47"/>
    <mergeCell ref="B48:D48"/>
    <mergeCell ref="B41:D41"/>
    <mergeCell ref="B42:D42"/>
    <mergeCell ref="B43:D43"/>
    <mergeCell ref="B44:D44"/>
    <mergeCell ref="B45:D4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Lindlar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Schibelka</dc:creator>
  <cp:keywords/>
  <dc:description/>
  <cp:lastModifiedBy>ktb1</cp:lastModifiedBy>
  <cp:lastPrinted>2009-05-04T10:11:46Z</cp:lastPrinted>
  <dcterms:created xsi:type="dcterms:W3CDTF">1998-09-20T11:58:33Z</dcterms:created>
  <dcterms:modified xsi:type="dcterms:W3CDTF">2009-05-19T08:02:33Z</dcterms:modified>
  <cp:category/>
  <cp:version/>
  <cp:contentType/>
  <cp:contentStatus/>
</cp:coreProperties>
</file>